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5600" windowHeight="10605" tabRatio="786" activeTab="4"/>
  </bookViews>
  <sheets>
    <sheet name="титул" sheetId="57" r:id="rId1"/>
    <sheet name="сведения " sheetId="58" r:id="rId2"/>
    <sheet name="раздел 1 " sheetId="59" r:id="rId3"/>
    <sheet name="раздел 2 2019" sheetId="3" r:id="rId4"/>
    <sheet name="раздел 2.1" sheetId="4" r:id="rId5"/>
    <sheet name="раздел 3" sheetId="43" r:id="rId6"/>
    <sheet name="раздел 4" sheetId="44" r:id="rId7"/>
  </sheets>
  <definedNames>
    <definedName name="Excel_BuiltIn_Print_Area_13">#REF!</definedName>
    <definedName name="Excel_BuiltIn_Print_Titles_12">#REF!</definedName>
    <definedName name="_xlnm.Print_Area" localSheetId="2">'раздел 1 '!$A$1:$C$38</definedName>
    <definedName name="_xlnm.Print_Area" localSheetId="3">'раздел 2 2019'!$A$1:$J$47</definedName>
    <definedName name="_xlnm.Print_Area" localSheetId="4">'раздел 2.1'!$A$1:$M$14</definedName>
    <definedName name="_xlnm.Print_Area" localSheetId="1">'сведения '!$A$1:$I$32</definedName>
    <definedName name="_xlnm.Print_Area" localSheetId="0">титул!$A$1:$AF$30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"/>
  <c r="I33"/>
  <c r="F31"/>
  <c r="F19" l="1"/>
  <c r="F29"/>
  <c r="G8"/>
  <c r="H11" i="4" l="1"/>
  <c r="G13"/>
  <c r="F34" i="3" l="1"/>
  <c r="F13" i="4" l="1"/>
  <c r="E36" i="3"/>
  <c r="E37"/>
  <c r="E33"/>
  <c r="E31"/>
  <c r="E29"/>
  <c r="E23"/>
  <c r="E21"/>
  <c r="E19"/>
  <c r="E13"/>
  <c r="E11"/>
  <c r="I8"/>
  <c r="I34"/>
  <c r="E34" s="1"/>
  <c r="F27"/>
  <c r="F17"/>
  <c r="I27" l="1"/>
  <c r="I17" s="1"/>
  <c r="E27"/>
  <c r="G27"/>
  <c r="F8" l="1"/>
  <c r="F46" s="1"/>
  <c r="E8" l="1"/>
  <c r="I10" i="4" l="1"/>
  <c r="I13" s="1"/>
  <c r="J10"/>
  <c r="J13" s="1"/>
  <c r="E45" i="3"/>
  <c r="J42"/>
  <c r="I42"/>
  <c r="H42"/>
  <c r="G42"/>
  <c r="F42"/>
  <c r="E41"/>
  <c r="E39"/>
  <c r="J38"/>
  <c r="I38"/>
  <c r="H38"/>
  <c r="G38"/>
  <c r="F38"/>
  <c r="E32"/>
  <c r="E30"/>
  <c r="E10" i="4" s="1"/>
  <c r="J27" i="3"/>
  <c r="H27"/>
  <c r="E26"/>
  <c r="J18"/>
  <c r="I18"/>
  <c r="I46" s="1"/>
  <c r="E46" s="1"/>
  <c r="H18"/>
  <c r="G18"/>
  <c r="F18"/>
  <c r="E18" s="1"/>
  <c r="E16"/>
  <c r="E15"/>
  <c r="E12"/>
  <c r="E9"/>
  <c r="J8"/>
  <c r="E13" i="4" l="1"/>
  <c r="H13" s="1"/>
  <c r="H17" i="3"/>
  <c r="H14" s="1"/>
  <c r="H8" s="1"/>
  <c r="J17"/>
  <c r="H10" i="4"/>
  <c r="E42" i="3"/>
  <c r="E38"/>
  <c r="G17"/>
  <c r="E17" s="1"/>
  <c r="H50" l="1"/>
  <c r="G50"/>
  <c r="E47" l="1"/>
  <c r="E14"/>
</calcChain>
</file>

<file path=xl/sharedStrings.xml><?xml version="1.0" encoding="utf-8"?>
<sst xmlns="http://schemas.openxmlformats.org/spreadsheetml/2006/main" count="243" uniqueCount="168">
  <si>
    <t>всего</t>
  </si>
  <si>
    <t>в том числе:</t>
  </si>
  <si>
    <t xml:space="preserve"> </t>
  </si>
  <si>
    <t>Наименование показателя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</si>
  <si>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</si>
  <si>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</si>
  <si>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</si>
  <si>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</si>
  <si>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</si>
  <si>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</si>
  <si>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ИНН/КПП</t>
  </si>
  <si>
    <t>Единица измерения: руб.</t>
  </si>
  <si>
    <t xml:space="preserve">по ОКЕИ </t>
  </si>
  <si>
    <t>Код по реестру участников бюджетного процесса, а также юридических лиц , не являющихся участниками бюджетного процесса</t>
  </si>
  <si>
    <t>Адрес фактического местонахождения муниципального бюджетного/ автономного учреждения ( подразделения)</t>
  </si>
  <si>
    <t>Код строки</t>
  </si>
  <si>
    <t xml:space="preserve">Код по бюджетной классификации </t>
  </si>
  <si>
    <t>Объем финансового обеспечения, руб.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</si>
  <si>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</si>
  <si>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</si>
  <si>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</si>
  <si>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</si>
  <si>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</si>
  <si>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</si>
  <si>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</si>
  <si>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</si>
  <si>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</si>
  <si>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</si>
  <si>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 xml:space="preserve">безвозмездные поступления 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</si>
  <si>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</si>
  <si>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</si>
  <si>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</si>
  <si>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</si>
  <si>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</si>
  <si>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</si>
  <si>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</si>
  <si>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</si>
  <si>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</si>
  <si>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</si>
  <si>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</si>
  <si>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</si>
  <si>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</si>
  <si>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</si>
  <si>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</si>
  <si>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</si>
  <si>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</si>
  <si>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226,310,340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</si>
  <si>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</si>
  <si>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</si>
  <si>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</si>
  <si>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</si>
  <si>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</si>
  <si>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</si>
  <si>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</si>
  <si>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</si>
  <si>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</si>
  <si>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Экономист:</t>
  </si>
  <si>
    <t>____________</t>
  </si>
  <si>
    <t xml:space="preserve">(подпись)      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</si>
  <si>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</si>
  <si>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</si>
  <si>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</si>
  <si>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</si>
  <si>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</si>
  <si>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</si>
  <si>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</si>
  <si>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</si>
  <si>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Исполнитель:</t>
  </si>
  <si>
    <t>прочие работы, услуги и товары</t>
  </si>
  <si>
    <t>увеличение стоимости основных средств</t>
  </si>
  <si>
    <t>увеличение стоимости материальных запасов</t>
  </si>
  <si>
    <t>Россия, Бурятия Респ, 670000, г. Улан-Удэ, ул.Профсоюзная,7</t>
  </si>
  <si>
    <t>Сведения о деятельности муниципального бюджетного/</t>
  </si>
  <si>
    <t>автономного учреждения</t>
  </si>
  <si>
    <t>1.1. Цели деятельности муниципального учреждения.</t>
  </si>
  <si>
    <t>Учреждение создано в целях обеспечения  реализации предусмотренных законодательством Россиской</t>
  </si>
  <si>
    <t>Федерации полномочий органов местного самоуправления городского огруга "города Улан-Удэ" в сфере</t>
  </si>
  <si>
    <t>образования</t>
  </si>
  <si>
    <t>1.2. Виды деятельности муниципального учреждения.</t>
  </si>
  <si>
    <t>образовательная деятельность</t>
  </si>
  <si>
    <t>присмотр и уход</t>
  </si>
  <si>
    <t xml:space="preserve">1.3. Перечень услуг (работ), относящихся в соответствии с уставом к основным видам </t>
  </si>
  <si>
    <t xml:space="preserve">деятельности учреждения, </t>
  </si>
  <si>
    <t>в том числе на платной основе.</t>
  </si>
  <si>
    <t>дополнительная услуга по изучению иностранного языка</t>
  </si>
  <si>
    <t>1.4. Общая балансовая стоимость муниципального недвижимого имущества, всего, в том числе:</t>
  </si>
  <si>
    <t>1.4.1. Стоимость имущества, закрепленного собственником имущества за муниципальным учреждением на праве оперативного управления.</t>
  </si>
  <si>
    <t>1.4.2. Стоимость имущества, приобретенного муниципальным учреждением (подразделением) за счет выделенных собственником имущества учреждения средств.</t>
  </si>
  <si>
    <t>1.4.3. Стоимость имущества, приобретенного муниципальным учреждением за счет доходов, полученных от платной и иной приносящей доход деятельности.</t>
  </si>
  <si>
    <t>1.4.4. Остаточная стоимость недвижимого муниципального имущества.</t>
  </si>
  <si>
    <t>1.5. Общая балансовая стоимость движимого муниципального имущества, всего, в том числе:</t>
  </si>
  <si>
    <t>1.5.1. Общая балансовая стоимость особо ценного движимого имущества.</t>
  </si>
  <si>
    <t>1.5.2. Остаточная стоимость особо ценного движимого имущества.</t>
  </si>
  <si>
    <t>Раздел 1. Показатели финансового состояния учреждения</t>
  </si>
  <si>
    <t>(последнюю отчетную дату)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</si>
  <si>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</si>
  <si>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</si>
  <si>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</si>
  <si>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</si>
  <si>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</si>
  <si>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</si>
  <si>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</si>
  <si>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</si>
  <si>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</si>
  <si>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</si>
  <si>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</si>
  <si>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</si>
  <si>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</si>
  <si>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</si>
  <si>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</si>
  <si>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</si>
  <si>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Раздел 3.  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</si>
  <si>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</si>
  <si>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</si>
  <si>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</si>
  <si>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</si>
  <si>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</si>
  <si>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</si>
  <si>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</si>
  <si>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</si>
  <si>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 xml:space="preserve">Исполнитель:                                       </t>
  </si>
  <si>
    <t>________</t>
  </si>
  <si>
    <t>(подпись)              (расшифровка подписи)</t>
  </si>
  <si>
    <t>Раздел 4.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</si>
  <si>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</si>
  <si>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</si>
  <si>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</si>
  <si>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"___" _________ 20__                                      подпись (расшифровка подписи)</t>
  </si>
  <si>
    <t xml:space="preserve"> учреждения                                     </t>
  </si>
  <si>
    <t>"___" _________ 20__                                       подпись (расшифровка подписи)</t>
  </si>
  <si>
    <t>Исполнитель                                                 __________</t>
  </si>
  <si>
    <t>Главный бухгалтер                                                                          _________________ Е.В. Снегирева</t>
  </si>
  <si>
    <t xml:space="preserve">                                                                                   (подпись)                                           (расшифровка подписи)</t>
  </si>
  <si>
    <t xml:space="preserve">                                                                                   (подпись)                                            (расшифровка подписи)</t>
  </si>
  <si>
    <t xml:space="preserve">Исполнитель                                                                                  __________________                                                                        </t>
  </si>
  <si>
    <t xml:space="preserve">                                                                                  (подпись)                                              (расшифровка подписи)</t>
  </si>
  <si>
    <t>Руководитель учреждения                            __________</t>
  </si>
  <si>
    <t>Заместитель начальника                              ____________В.В.Хараева</t>
  </si>
  <si>
    <t>Главный бухгалтер учреждения                   ___________Е.В.Снегирева</t>
  </si>
  <si>
    <t>0323099244/032601001</t>
  </si>
  <si>
    <t xml:space="preserve">Руководитель отдела по учету материальных ценностей        _________________ 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</si>
  <si>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</si>
  <si>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</si>
  <si>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</si>
  <si>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Н.В. Кленина</t>
  </si>
  <si>
    <t>Заведующий МБДОУ "Детский сад №35 "Алые паруса" г. Улан-Удэ"</t>
  </si>
  <si>
    <t xml:space="preserve">Кленина Н.В. </t>
  </si>
  <si>
    <t>Цыдыпова Б.Ц.</t>
  </si>
  <si>
    <t>*контракт по ТГК-14</t>
  </si>
  <si>
    <t>__________ Цыдыпова Б.Ц.</t>
  </si>
  <si>
    <t>"____"_______________ 20___г.</t>
  </si>
  <si>
    <t>Наименование муниципального бюджетного/автономного учреждения</t>
  </si>
  <si>
    <t>Дата составления документа</t>
  </si>
  <si>
    <t>Муниципальное бюджетное  дошкольное образовательное учреждение детский сад № 35 "Алые паруса" г. Улан-Удэ</t>
  </si>
  <si>
    <t>по ОКПО</t>
  </si>
  <si>
    <t>Наименование органа, осуществляющего функции и полномочия учредителя</t>
  </si>
  <si>
    <t>на 20_19_ год и плановый период  2020__ - 2021__ года</t>
  </si>
  <si>
    <t>__________</t>
  </si>
  <si>
    <t>Н.Ц-Д.Дансаранова</t>
  </si>
  <si>
    <t xml:space="preserve">                (расшифровка подписи)</t>
  </si>
  <si>
    <t xml:space="preserve">Сумма,  тыс. руб. </t>
  </si>
  <si>
    <t>М.В. Доржиева</t>
  </si>
  <si>
    <r>
      <t>на</t>
    </r>
    <r>
      <rPr>
        <u/>
        <sz val="10"/>
        <color rgb="FF000000"/>
        <rFont val="Times New Roman"/>
        <family val="1"/>
        <charset val="204"/>
      </rPr>
      <t xml:space="preserve"> 01.01.2019 </t>
    </r>
    <r>
      <rPr>
        <sz val="10"/>
        <color rgb="FF000000"/>
        <rFont val="Times New Roman"/>
        <family val="1"/>
        <charset val="204"/>
      </rPr>
      <t>г.</t>
    </r>
  </si>
  <si>
    <t>Сумма, тыс. руб. (с точностью до двух знаков после запятой – 0,00)</t>
  </si>
  <si>
    <t>Раздел 2. Показатели по поступлениям и выплатам учреждения на  31.01.2019  г.</t>
  </si>
  <si>
    <t>(уточненный по состоянию на ___31.01.___ 2019 г.)</t>
  </si>
  <si>
    <t>Раздел 2.1. Показатели выплат по расходам на закупку товаров, работ, услуг учреждения на           31.01.         2019_  г.</t>
  </si>
  <si>
    <t>на __________01.01.____________ 2019__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</si>
</sst>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[Red]\-#,##0.00,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5">
    <xf numFmtId="0" fontId="0" fillId="0" borderId="0"/>
    <xf numFmtId="0" fontId="6" fillId="0" borderId="0" applyBorder="0" applyProtection="0"/>
    <xf numFmtId="164" fontId="11" fillId="0" borderId="0" applyFont="0" applyFill="0" applyBorder="0" applyAlignment="0" applyProtection="0"/>
    <xf numFmtId="0" fontId="10" fillId="0" borderId="0"/>
    <xf numFmtId="0" fontId="14" fillId="0" borderId="0"/>
    <xf numFmtId="0" fontId="14" fillId="0" borderId="0"/>
    <xf numFmtId="0" fontId="6" fillId="0" borderId="0" applyBorder="0" applyProtection="0"/>
    <xf numFmtId="0" fontId="17" fillId="0" borderId="0" applyNumberFormat="0" applyFill="0" applyBorder="0" applyAlignment="0" applyProtection="0"/>
    <xf numFmtId="164" fontId="9" fillId="0" borderId="0" applyFill="0" applyBorder="0" applyAlignment="0" applyProtection="0"/>
    <xf numFmtId="0" fontId="9" fillId="0" borderId="0"/>
    <xf numFmtId="164" fontId="20" fillId="0" borderId="0" applyFont="0" applyFill="0" applyBorder="0" applyAlignment="0" applyProtection="0"/>
    <xf numFmtId="0" fontId="9" fillId="0" borderId="0"/>
    <xf numFmtId="0" fontId="22" fillId="0" borderId="0"/>
    <xf numFmtId="0" fontId="6" fillId="0" borderId="0" applyBorder="0" applyProtection="0"/>
    <xf numFmtId="164" fontId="14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" fontId="1" fillId="0" borderId="0" xfId="0" applyNumberFormat="1" applyFont="1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center"/>
    </xf>
    <xf numFmtId="0" fontId="13" fillId="0" borderId="0" xfId="0" applyFont="1"/>
    <xf numFmtId="4" fontId="8" fillId="0" borderId="0" xfId="0" applyNumberFormat="1" applyFont="1" applyFill="1"/>
    <xf numFmtId="0" fontId="0" fillId="0" borderId="0" xfId="0" applyFill="1"/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0" borderId="1" xfId="7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0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 wrapText="1"/>
    </xf>
    <xf numFmtId="0" fontId="24" fillId="0" borderId="0" xfId="0" applyNumberFormat="1" applyFont="1" applyFill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horizontal="center" vertical="top" wrapText="1"/>
    </xf>
    <xf numFmtId="0" fontId="23" fillId="0" borderId="18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justify" wrapText="1"/>
    </xf>
    <xf numFmtId="0" fontId="23" fillId="0" borderId="2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wrapText="1"/>
    </xf>
    <xf numFmtId="0" fontId="13" fillId="0" borderId="0" xfId="0" applyFont="1" applyAlignment="1"/>
    <xf numFmtId="0" fontId="15" fillId="0" borderId="0" xfId="0" applyFont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5"/>
    </xf>
    <xf numFmtId="4" fontId="2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3" fillId="0" borderId="8" xfId="0" applyNumberFormat="1" applyFont="1" applyFill="1" applyBorder="1" applyAlignment="1">
      <alignment horizontal="left" vertical="center" wrapText="1"/>
    </xf>
    <xf numFmtId="14" fontId="23" fillId="0" borderId="2" xfId="0" applyNumberFormat="1" applyFont="1" applyFill="1" applyBorder="1" applyAlignment="1">
      <alignment horizontal="center" vertical="top" wrapText="1"/>
    </xf>
    <xf numFmtId="14" fontId="23" fillId="0" borderId="3" xfId="0" applyNumberFormat="1" applyFont="1" applyFill="1" applyBorder="1" applyAlignment="1">
      <alignment horizontal="center" vertical="top" wrapText="1"/>
    </xf>
    <xf numFmtId="14" fontId="23" fillId="0" borderId="4" xfId="0" applyNumberFormat="1" applyFont="1" applyFill="1" applyBorder="1" applyAlignment="1">
      <alignment horizontal="center" vertical="top" wrapText="1"/>
    </xf>
    <xf numFmtId="0" fontId="23" fillId="0" borderId="2" xfId="0" applyNumberFormat="1" applyFont="1" applyFill="1" applyBorder="1" applyAlignment="1">
      <alignment horizontal="center" vertical="top" wrapText="1"/>
    </xf>
    <xf numFmtId="0" fontId="23" fillId="0" borderId="3" xfId="0" applyNumberFormat="1" applyFont="1" applyFill="1" applyBorder="1" applyAlignment="1">
      <alignment horizontal="center" vertical="top" wrapText="1"/>
    </xf>
    <xf numFmtId="0" fontId="23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5">
    <cellStyle name="Excel Built-in Explanatory Text" xfId="11"/>
    <cellStyle name="Гиперссылка" xfId="1" builtinId="8"/>
    <cellStyle name="Гиперссылка 2" xfId="7"/>
    <cellStyle name="Гиперссылка 2 2" xfId="13"/>
    <cellStyle name="Гиперссылка 3" xfId="6"/>
    <cellStyle name="Обычный" xfId="0" builtinId="0"/>
    <cellStyle name="Обычный 2" xfId="4"/>
    <cellStyle name="Обычный 2 2" xfId="5"/>
    <cellStyle name="Обычный 2 2 2" xfId="9"/>
    <cellStyle name="Обычный 2 3" xfId="12"/>
    <cellStyle name="Обычный 5" xfId="3"/>
    <cellStyle name="Финансовый 2" xfId="8"/>
    <cellStyle name="Финансовый 2 2" xfId="14"/>
    <cellStyle name="Финансовый 3" xfId="2"/>
    <cellStyle name="Финансовый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E09390C5F4A13A7BD758EFC78F73859F8A04CB303D41AEAA725E7B97E5673D33112A798D375ElBcB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E09390C5F4A13A7BD758EFC78F73859F8A05CC323D41AEAA725E7B97E5l6c7F" TargetMode="External"/><Relationship Id="rId1" Type="http://schemas.openxmlformats.org/officeDocument/2006/relationships/hyperlink" Target="consultantplus://offline/ref=E09390C5F4A13A7BD758EFC78F73859F8A04CE373A45AEAA725E7B97E5l6c7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E09390C5F4A13A7BD758EFC78F73859F8A04CB303D41AEAA725E7B97E5l6c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0"/>
  <sheetViews>
    <sheetView view="pageBreakPreview" topLeftCell="A7" zoomScale="85" zoomScaleSheetLayoutView="85" workbookViewId="0">
      <selection activeCell="A14" sqref="A14:AE14"/>
    </sheetView>
  </sheetViews>
  <sheetFormatPr defaultColWidth="8.7109375" defaultRowHeight="12.75"/>
  <cols>
    <col min="1" max="1" width="6.28515625" style="30" customWidth="1"/>
    <col min="2" max="2" width="3.7109375" style="30" customWidth="1"/>
    <col min="3" max="3" width="5.7109375" style="30" customWidth="1"/>
    <col min="4" max="8" width="3.7109375" style="30" customWidth="1"/>
    <col min="9" max="12" width="1.42578125" style="30" customWidth="1"/>
    <col min="13" max="13" width="4.140625" style="30" customWidth="1"/>
    <col min="14" max="14" width="1.42578125" style="30" customWidth="1"/>
    <col min="15" max="16" width="4.140625" style="30" customWidth="1"/>
    <col min="17" max="17" width="3" style="30" customWidth="1"/>
    <col min="18" max="22" width="1.42578125" style="30" customWidth="1"/>
    <col min="23" max="23" width="1.42578125" style="32" customWidth="1"/>
    <col min="24" max="30" width="1.42578125" style="30" customWidth="1"/>
    <col min="31" max="31" width="7.42578125" style="30" customWidth="1"/>
    <col min="32" max="32" width="15" style="30" customWidth="1"/>
    <col min="33" max="16384" width="8.7109375" style="30"/>
  </cols>
  <sheetData>
    <row r="1" spans="1:92" ht="13.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80" t="s">
        <v>4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92" ht="30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0"/>
      <c r="P2" s="40"/>
      <c r="Q2" s="40"/>
      <c r="R2" s="40"/>
      <c r="S2" s="81" t="s">
        <v>145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92" s="3" customFormat="1" ht="24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9" t="s">
        <v>5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92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3"/>
      <c r="L4" s="40"/>
      <c r="M4" s="40"/>
      <c r="N4" s="40"/>
      <c r="O4" s="40"/>
      <c r="P4" s="40"/>
      <c r="Q4" s="40"/>
      <c r="R4" s="40"/>
      <c r="S4" s="82"/>
      <c r="T4" s="82"/>
      <c r="U4" s="82"/>
      <c r="V4" s="82"/>
      <c r="W4" s="82"/>
      <c r="X4" s="82"/>
      <c r="Y4" s="82"/>
      <c r="Z4" s="82"/>
      <c r="AA4" s="82"/>
      <c r="AB4" s="82"/>
      <c r="AC4" s="44"/>
      <c r="AD4" s="82" t="s">
        <v>146</v>
      </c>
      <c r="AE4" s="82"/>
      <c r="AF4" s="82"/>
    </row>
    <row r="5" spans="1:92" ht="15.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79" t="s">
        <v>6</v>
      </c>
      <c r="T5" s="79"/>
      <c r="U5" s="79"/>
      <c r="V5" s="79"/>
      <c r="W5" s="79"/>
      <c r="X5" s="79"/>
      <c r="Y5" s="79"/>
      <c r="Z5" s="79"/>
      <c r="AA5" s="79"/>
      <c r="AB5" s="79"/>
      <c r="AC5" s="45"/>
      <c r="AD5" s="79" t="s">
        <v>7</v>
      </c>
      <c r="AE5" s="79"/>
      <c r="AF5" s="79"/>
    </row>
    <row r="6" spans="1:9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92" ht="15.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80" t="s">
        <v>150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9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6"/>
      <c r="T8" s="46"/>
      <c r="U8" s="46"/>
      <c r="V8" s="46"/>
      <c r="W8" s="43"/>
      <c r="X8" s="46"/>
      <c r="Y8" s="46"/>
      <c r="Z8" s="46"/>
      <c r="AA8" s="46"/>
      <c r="AB8" s="46"/>
      <c r="AC8" s="46"/>
      <c r="AD8" s="46"/>
      <c r="AE8" s="46"/>
      <c r="AF8" s="46"/>
    </row>
    <row r="9" spans="1:9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9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1:92" ht="15.6" customHeight="1">
      <c r="A11" s="87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</row>
    <row r="12" spans="1:92" ht="15.6" customHeight="1">
      <c r="A12" s="87" t="s">
        <v>156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92">
      <c r="A13" s="47"/>
      <c r="B13" s="47"/>
      <c r="C13" s="47"/>
      <c r="D13" s="47"/>
      <c r="E13" s="47"/>
      <c r="F13" s="47"/>
      <c r="G13" s="87" t="s">
        <v>165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47"/>
      <c r="AD13" s="47"/>
      <c r="AE13" s="47"/>
      <c r="AF13" s="47"/>
    </row>
    <row r="14" spans="1:9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48" t="s">
        <v>9</v>
      </c>
    </row>
    <row r="15" spans="1:92" ht="11.25" customHeight="1">
      <c r="A15" s="84" t="s">
        <v>151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40"/>
      <c r="W15" s="40"/>
      <c r="X15" s="84" t="s">
        <v>152</v>
      </c>
      <c r="Y15" s="84"/>
      <c r="Z15" s="84"/>
      <c r="AA15" s="84"/>
      <c r="AB15" s="84"/>
      <c r="AC15" s="84"/>
      <c r="AD15" s="84"/>
      <c r="AE15" s="88"/>
      <c r="AF15" s="89"/>
    </row>
    <row r="16" spans="1:92" ht="11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49"/>
      <c r="W16" s="49"/>
      <c r="X16" s="84"/>
      <c r="Y16" s="84"/>
      <c r="Z16" s="84"/>
      <c r="AA16" s="84"/>
      <c r="AB16" s="84"/>
      <c r="AC16" s="84"/>
      <c r="AD16" s="84"/>
      <c r="AE16" s="88"/>
      <c r="AF16" s="9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</row>
    <row r="17" spans="1:92" ht="11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49"/>
      <c r="W17" s="49"/>
      <c r="X17" s="84"/>
      <c r="Y17" s="84"/>
      <c r="Z17" s="84"/>
      <c r="AA17" s="84"/>
      <c r="AB17" s="84"/>
      <c r="AC17" s="84"/>
      <c r="AD17" s="84"/>
      <c r="AE17" s="88"/>
      <c r="AF17" s="91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</row>
    <row r="18" spans="1:92" ht="13.15" customHeight="1">
      <c r="A18" s="83" t="s">
        <v>153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40"/>
      <c r="Q18" s="40"/>
      <c r="R18" s="40"/>
      <c r="S18" s="40"/>
      <c r="T18" s="40"/>
      <c r="U18" s="40"/>
      <c r="V18" s="40"/>
      <c r="W18" s="40"/>
      <c r="X18" s="84" t="s">
        <v>154</v>
      </c>
      <c r="Y18" s="84"/>
      <c r="Z18" s="84"/>
      <c r="AA18" s="84"/>
      <c r="AB18" s="84"/>
      <c r="AC18" s="84"/>
      <c r="AD18" s="84"/>
      <c r="AE18" s="85"/>
      <c r="AF18" s="51">
        <v>46110933</v>
      </c>
    </row>
    <row r="19" spans="1:92" ht="13.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52"/>
      <c r="AF19" s="53"/>
    </row>
    <row r="20" spans="1:92" ht="30.6" customHeight="1">
      <c r="A20" s="83" t="s">
        <v>10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54" t="s">
        <v>139</v>
      </c>
    </row>
    <row r="21" spans="1:92" ht="15.6" customHeight="1">
      <c r="A21" s="83" t="s">
        <v>11</v>
      </c>
      <c r="B21" s="83"/>
      <c r="C21" s="83"/>
      <c r="D21" s="83"/>
      <c r="E21" s="83"/>
      <c r="F21" s="83"/>
      <c r="G21" s="83"/>
      <c r="H21" s="83"/>
      <c r="I21" s="83"/>
      <c r="J21" s="43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86" t="s">
        <v>12</v>
      </c>
      <c r="AB21" s="86"/>
      <c r="AC21" s="86"/>
      <c r="AD21" s="86"/>
      <c r="AE21" s="86"/>
      <c r="AF21" s="55">
        <v>383</v>
      </c>
    </row>
    <row r="22" spans="1:92" ht="13.15" customHeight="1">
      <c r="A22" s="84" t="s">
        <v>155</v>
      </c>
      <c r="B22" s="84"/>
      <c r="C22" s="84"/>
      <c r="D22" s="84"/>
      <c r="E22" s="84"/>
      <c r="F22" s="84"/>
      <c r="G22" s="84"/>
      <c r="H22" s="84"/>
      <c r="I22" s="84"/>
      <c r="J22" s="84"/>
      <c r="K22" s="40"/>
      <c r="L22" s="40"/>
      <c r="M22" s="40"/>
      <c r="N22" s="83" t="s">
        <v>13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92">
        <v>81310049</v>
      </c>
    </row>
    <row r="23" spans="1:92" ht="15.6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40"/>
      <c r="L23" s="40"/>
      <c r="M23" s="40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93"/>
    </row>
    <row r="24" spans="1:9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40"/>
      <c r="L24" s="40"/>
      <c r="M24" s="40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94"/>
    </row>
    <row r="25" spans="1:92">
      <c r="A25" s="43"/>
      <c r="B25" s="43"/>
      <c r="C25" s="43"/>
      <c r="D25" s="43"/>
      <c r="E25" s="43"/>
      <c r="F25" s="43"/>
      <c r="G25" s="43"/>
      <c r="H25" s="43"/>
      <c r="I25" s="43"/>
      <c r="J25" s="56"/>
      <c r="K25" s="40"/>
      <c r="L25" s="40"/>
      <c r="M25" s="40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48"/>
    </row>
    <row r="26" spans="1:9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</row>
    <row r="27" spans="1:92" ht="13.15" customHeight="1">
      <c r="A27" s="83" t="s">
        <v>14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40"/>
      <c r="P27" s="95" t="s">
        <v>71</v>
      </c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</row>
    <row r="28" spans="1:9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40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</row>
    <row r="29" spans="1:9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40"/>
    </row>
    <row r="30" spans="1:9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40"/>
    </row>
  </sheetData>
  <mergeCells count="30">
    <mergeCell ref="AF22:AF24"/>
    <mergeCell ref="A26:AF26"/>
    <mergeCell ref="A27:M30"/>
    <mergeCell ref="P27:AF28"/>
    <mergeCell ref="A20:B20"/>
    <mergeCell ref="C20:AE20"/>
    <mergeCell ref="A21:I21"/>
    <mergeCell ref="AA21:AE21"/>
    <mergeCell ref="A22:J24"/>
    <mergeCell ref="N22:AE25"/>
    <mergeCell ref="A18:O19"/>
    <mergeCell ref="X18:AE18"/>
    <mergeCell ref="S6:AF6"/>
    <mergeCell ref="S7:AF7"/>
    <mergeCell ref="S9:AF9"/>
    <mergeCell ref="S10:AF10"/>
    <mergeCell ref="A11:AF11"/>
    <mergeCell ref="A12:AF12"/>
    <mergeCell ref="G13:AB13"/>
    <mergeCell ref="A14:AE14"/>
    <mergeCell ref="A15:U17"/>
    <mergeCell ref="X15:AE17"/>
    <mergeCell ref="AF15:AF17"/>
    <mergeCell ref="S5:AB5"/>
    <mergeCell ref="AD5:AF5"/>
    <mergeCell ref="S1:AF1"/>
    <mergeCell ref="S2:AF2"/>
    <mergeCell ref="S3:AF3"/>
    <mergeCell ref="S4:AB4"/>
    <mergeCell ref="AD4:AF4"/>
  </mergeCells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0" zoomScaleSheetLayoutView="70" workbookViewId="0">
      <selection activeCell="A20" sqref="A20:H21"/>
    </sheetView>
  </sheetViews>
  <sheetFormatPr defaultColWidth="8.85546875" defaultRowHeight="12.75"/>
  <cols>
    <col min="1" max="7" width="8.85546875" style="13"/>
    <col min="8" max="8" width="11.7109375" style="13" customWidth="1"/>
    <col min="9" max="9" width="14.85546875" style="13" customWidth="1"/>
    <col min="10" max="16384" width="8.85546875" style="13"/>
  </cols>
  <sheetData>
    <row r="1" spans="1:1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57"/>
      <c r="K1" s="57"/>
    </row>
    <row r="2" spans="1:1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57"/>
      <c r="K2" s="57"/>
    </row>
    <row r="4" spans="1:11" s="58" customFormat="1">
      <c r="A4" s="13" t="s">
        <v>74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58" customFormat="1">
      <c r="A5" s="59" t="s">
        <v>75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58" customFormat="1">
      <c r="A6" s="59" t="s">
        <v>76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58" customFormat="1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58" customForma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58" customFormat="1">
      <c r="A9" s="60" t="s">
        <v>78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58" customFormat="1">
      <c r="A10" s="60" t="s">
        <v>79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58" customFormat="1">
      <c r="A11" s="60" t="s">
        <v>80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s="58" customForma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s="58" customForma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s="58" customFormat="1">
      <c r="A14" s="60" t="s">
        <v>81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s="58" customFormat="1">
      <c r="A15" s="60" t="s">
        <v>82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s="58" customFormat="1">
      <c r="A16" s="60" t="s">
        <v>83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s="58" customFormat="1">
      <c r="A17" s="60" t="s">
        <v>84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7" customHeight="1">
      <c r="A19" s="100" t="s">
        <v>85</v>
      </c>
      <c r="B19" s="101"/>
      <c r="C19" s="101"/>
      <c r="D19" s="101"/>
      <c r="E19" s="101"/>
      <c r="F19" s="101"/>
      <c r="G19" s="101"/>
      <c r="H19" s="102"/>
      <c r="I19" s="61">
        <v>3767396.23</v>
      </c>
    </row>
    <row r="20" spans="1:11">
      <c r="A20" s="103" t="s">
        <v>86</v>
      </c>
      <c r="B20" s="104"/>
      <c r="C20" s="104"/>
      <c r="D20" s="104"/>
      <c r="E20" s="104"/>
      <c r="F20" s="104"/>
      <c r="G20" s="104"/>
      <c r="H20" s="105"/>
      <c r="I20" s="109">
        <v>3767396.23</v>
      </c>
    </row>
    <row r="21" spans="1:11">
      <c r="A21" s="106"/>
      <c r="B21" s="107"/>
      <c r="C21" s="107"/>
      <c r="D21" s="107"/>
      <c r="E21" s="107"/>
      <c r="F21" s="107"/>
      <c r="G21" s="107"/>
      <c r="H21" s="108"/>
      <c r="I21" s="110"/>
    </row>
    <row r="22" spans="1:11">
      <c r="A22" s="103" t="s">
        <v>87</v>
      </c>
      <c r="B22" s="104"/>
      <c r="C22" s="104"/>
      <c r="D22" s="104"/>
      <c r="E22" s="104"/>
      <c r="F22" s="104"/>
      <c r="G22" s="104"/>
      <c r="H22" s="105"/>
      <c r="I22" s="109">
        <v>0</v>
      </c>
    </row>
    <row r="23" spans="1:11">
      <c r="A23" s="106"/>
      <c r="B23" s="107"/>
      <c r="C23" s="107"/>
      <c r="D23" s="107"/>
      <c r="E23" s="107"/>
      <c r="F23" s="107"/>
      <c r="G23" s="107"/>
      <c r="H23" s="108"/>
      <c r="I23" s="110"/>
    </row>
    <row r="24" spans="1:11">
      <c r="A24" s="103" t="s">
        <v>88</v>
      </c>
      <c r="B24" s="104"/>
      <c r="C24" s="104"/>
      <c r="D24" s="104"/>
      <c r="E24" s="104"/>
      <c r="F24" s="104"/>
      <c r="G24" s="104"/>
      <c r="H24" s="105"/>
      <c r="I24" s="109">
        <v>0</v>
      </c>
    </row>
    <row r="25" spans="1:11">
      <c r="A25" s="106"/>
      <c r="B25" s="107"/>
      <c r="C25" s="107"/>
      <c r="D25" s="107"/>
      <c r="E25" s="107"/>
      <c r="F25" s="107"/>
      <c r="G25" s="107"/>
      <c r="H25" s="108"/>
      <c r="I25" s="110"/>
    </row>
    <row r="26" spans="1:11">
      <c r="A26" s="96" t="s">
        <v>89</v>
      </c>
      <c r="B26" s="97"/>
      <c r="C26" s="97"/>
      <c r="D26" s="97"/>
      <c r="E26" s="97"/>
      <c r="F26" s="97"/>
      <c r="G26" s="97"/>
      <c r="H26" s="98"/>
      <c r="I26" s="61">
        <v>1647249.86</v>
      </c>
    </row>
    <row r="27" spans="1:11" ht="24.75" customHeight="1">
      <c r="A27" s="111" t="s">
        <v>90</v>
      </c>
      <c r="B27" s="112"/>
      <c r="C27" s="112"/>
      <c r="D27" s="112"/>
      <c r="E27" s="112"/>
      <c r="F27" s="112"/>
      <c r="G27" s="112"/>
      <c r="H27" s="113"/>
      <c r="I27" s="61">
        <v>4510001.1100000003</v>
      </c>
    </row>
    <row r="28" spans="1:11">
      <c r="A28" s="96" t="s">
        <v>91</v>
      </c>
      <c r="B28" s="97"/>
      <c r="C28" s="97"/>
      <c r="D28" s="97"/>
      <c r="E28" s="97"/>
      <c r="F28" s="97"/>
      <c r="G28" s="97"/>
      <c r="H28" s="98"/>
      <c r="I28" s="62">
        <v>1741065.79</v>
      </c>
    </row>
    <row r="29" spans="1:11">
      <c r="A29" s="96" t="s">
        <v>92</v>
      </c>
      <c r="B29" s="97"/>
      <c r="C29" s="97"/>
      <c r="D29" s="97"/>
      <c r="E29" s="97"/>
      <c r="F29" s="97"/>
      <c r="G29" s="97"/>
      <c r="H29" s="98"/>
      <c r="I29" s="62">
        <v>968844.69</v>
      </c>
    </row>
    <row r="31" spans="1:11" hidden="1">
      <c r="B31" s="13" t="s">
        <v>67</v>
      </c>
      <c r="E31" s="13" t="s">
        <v>157</v>
      </c>
      <c r="G31" s="13" t="s">
        <v>158</v>
      </c>
    </row>
    <row r="32" spans="1:11" hidden="1">
      <c r="E32" s="13" t="s">
        <v>6</v>
      </c>
      <c r="F32" s="13" t="s">
        <v>159</v>
      </c>
    </row>
  </sheetData>
  <mergeCells count="13">
    <mergeCell ref="A29:H29"/>
    <mergeCell ref="A1:I1"/>
    <mergeCell ref="A2:I2"/>
    <mergeCell ref="A19:H19"/>
    <mergeCell ref="A20:H21"/>
    <mergeCell ref="I20:I21"/>
    <mergeCell ref="A22:H23"/>
    <mergeCell ref="I22:I23"/>
    <mergeCell ref="A24:H25"/>
    <mergeCell ref="I24:I25"/>
    <mergeCell ref="A26:H26"/>
    <mergeCell ref="A27:H27"/>
    <mergeCell ref="A28:H28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85" zoomScaleSheetLayoutView="85" workbookViewId="0">
      <selection activeCell="B12" sqref="B12"/>
    </sheetView>
  </sheetViews>
  <sheetFormatPr defaultColWidth="8.85546875" defaultRowHeight="12.75"/>
  <cols>
    <col min="1" max="1" width="4.7109375" style="13" customWidth="1"/>
    <col min="2" max="2" width="65.28515625" style="13" customWidth="1"/>
    <col min="3" max="3" width="18.28515625" style="13" customWidth="1"/>
    <col min="4" max="16384" width="8.85546875" style="13"/>
  </cols>
  <sheetData>
    <row r="1" spans="1:3" ht="15" customHeight="1">
      <c r="A1" s="114" t="s">
        <v>93</v>
      </c>
      <c r="B1" s="114"/>
      <c r="C1" s="114"/>
    </row>
    <row r="2" spans="1:3" ht="15" customHeight="1">
      <c r="A2" s="114" t="s">
        <v>162</v>
      </c>
      <c r="B2" s="114"/>
      <c r="C2" s="114"/>
    </row>
    <row r="3" spans="1:3" ht="15" customHeight="1">
      <c r="A3" s="115" t="s">
        <v>94</v>
      </c>
      <c r="B3" s="115"/>
      <c r="C3" s="115"/>
    </row>
    <row r="4" spans="1:3" ht="25.5">
      <c r="A4" s="63" t="s">
        <v>95</v>
      </c>
      <c r="B4" s="63" t="s">
        <v>3</v>
      </c>
      <c r="C4" s="31" t="s">
        <v>160</v>
      </c>
    </row>
    <row r="5" spans="1:3">
      <c r="A5" s="63">
        <v>1</v>
      </c>
      <c r="B5" s="63">
        <v>2</v>
      </c>
      <c r="C5" s="63">
        <v>3</v>
      </c>
    </row>
    <row r="6" spans="1:3" ht="13.15" customHeight="1">
      <c r="A6" s="64"/>
      <c r="B6" s="64" t="s">
        <v>96</v>
      </c>
      <c r="C6" s="65">
        <v>11895.84</v>
      </c>
    </row>
    <row r="7" spans="1:3" ht="13.15" customHeight="1">
      <c r="A7" s="66"/>
      <c r="B7" s="67" t="s">
        <v>34</v>
      </c>
      <c r="C7" s="116">
        <v>3767.4</v>
      </c>
    </row>
    <row r="8" spans="1:3" ht="13.15" customHeight="1">
      <c r="A8" s="68"/>
      <c r="B8" s="67" t="s">
        <v>97</v>
      </c>
      <c r="C8" s="117"/>
    </row>
    <row r="9" spans="1:3" ht="13.15" customHeight="1">
      <c r="A9" s="66"/>
      <c r="B9" s="69" t="s">
        <v>1</v>
      </c>
      <c r="C9" s="70"/>
    </row>
    <row r="10" spans="1:3" ht="13.15" customHeight="1">
      <c r="A10" s="68"/>
      <c r="B10" s="69" t="s">
        <v>98</v>
      </c>
      <c r="C10" s="61">
        <v>1647.25</v>
      </c>
    </row>
    <row r="11" spans="1:3" ht="13.15" customHeight="1">
      <c r="A11" s="64"/>
      <c r="B11" s="69" t="s">
        <v>99</v>
      </c>
      <c r="C11" s="62">
        <v>1741.07</v>
      </c>
    </row>
    <row r="12" spans="1:3" ht="13.15" customHeight="1">
      <c r="A12" s="66"/>
      <c r="B12" s="69" t="s">
        <v>1</v>
      </c>
      <c r="C12" s="70"/>
    </row>
    <row r="13" spans="1:3" ht="13.15" customHeight="1">
      <c r="A13" s="68"/>
      <c r="B13" s="69" t="s">
        <v>98</v>
      </c>
      <c r="C13" s="62">
        <v>968.85</v>
      </c>
    </row>
    <row r="14" spans="1:3" ht="13.15" customHeight="1">
      <c r="A14" s="64"/>
      <c r="B14" s="64" t="s">
        <v>100</v>
      </c>
      <c r="C14" s="65">
        <v>1252.22</v>
      </c>
    </row>
    <row r="15" spans="1:3" ht="13.15" customHeight="1">
      <c r="A15" s="66"/>
      <c r="B15" s="67" t="s">
        <v>34</v>
      </c>
      <c r="C15" s="70"/>
    </row>
    <row r="16" spans="1:3" ht="13.15" customHeight="1">
      <c r="A16" s="68"/>
      <c r="B16" s="67" t="s">
        <v>101</v>
      </c>
      <c r="C16" s="71">
        <v>1252.22</v>
      </c>
    </row>
    <row r="17" spans="1:3" ht="13.15" customHeight="1">
      <c r="A17" s="66"/>
      <c r="B17" s="69" t="s">
        <v>1</v>
      </c>
      <c r="C17" s="70"/>
    </row>
    <row r="18" spans="1:3" ht="13.15" customHeight="1">
      <c r="A18" s="68"/>
      <c r="B18" s="69" t="s">
        <v>102</v>
      </c>
      <c r="C18" s="71">
        <v>1252.22</v>
      </c>
    </row>
    <row r="19" spans="1:3" ht="26.25" customHeight="1">
      <c r="A19" s="64"/>
      <c r="B19" s="69" t="s">
        <v>103</v>
      </c>
      <c r="C19" s="65"/>
    </row>
    <row r="20" spans="1:3" ht="13.15" customHeight="1">
      <c r="A20" s="64"/>
      <c r="B20" s="67" t="s">
        <v>104</v>
      </c>
      <c r="C20" s="65"/>
    </row>
    <row r="21" spans="1:3" ht="13.15" customHeight="1">
      <c r="A21" s="64"/>
      <c r="B21" s="67" t="s">
        <v>105</v>
      </c>
      <c r="C21" s="65">
        <v>0</v>
      </c>
    </row>
    <row r="22" spans="1:3" ht="13.15" customHeight="1">
      <c r="A22" s="64"/>
      <c r="B22" s="67" t="s">
        <v>106</v>
      </c>
      <c r="C22" s="65">
        <v>0</v>
      </c>
    </row>
    <row r="23" spans="1:3" ht="13.15" customHeight="1">
      <c r="A23" s="64"/>
      <c r="B23" s="64" t="s">
        <v>107</v>
      </c>
      <c r="C23" s="65">
        <v>291.73</v>
      </c>
    </row>
    <row r="24" spans="1:3" ht="13.15" customHeight="1">
      <c r="A24" s="66"/>
      <c r="B24" s="67" t="s">
        <v>34</v>
      </c>
      <c r="C24" s="70"/>
    </row>
    <row r="25" spans="1:3" ht="13.15" customHeight="1">
      <c r="A25" s="68"/>
      <c r="B25" s="67" t="s">
        <v>108</v>
      </c>
      <c r="C25" s="71"/>
    </row>
    <row r="26" spans="1:3" ht="13.15" customHeight="1">
      <c r="A26" s="64"/>
      <c r="B26" s="67" t="s">
        <v>109</v>
      </c>
      <c r="C26" s="72">
        <v>150.77000000000001</v>
      </c>
    </row>
    <row r="27" spans="1:3" ht="13.15" customHeight="1">
      <c r="A27" s="66"/>
      <c r="B27" s="69" t="s">
        <v>1</v>
      </c>
      <c r="C27" s="70"/>
    </row>
    <row r="28" spans="1:3" ht="13.15" customHeight="1">
      <c r="A28" s="68"/>
      <c r="B28" s="69" t="s">
        <v>110</v>
      </c>
      <c r="C28" s="71">
        <v>0</v>
      </c>
    </row>
    <row r="29" spans="1:3">
      <c r="A29" s="73"/>
      <c r="B29" s="73"/>
      <c r="C29" s="73"/>
    </row>
    <row r="30" spans="1:3" hidden="1">
      <c r="A30" s="73"/>
      <c r="B30" s="73" t="s">
        <v>131</v>
      </c>
      <c r="C30" s="73"/>
    </row>
    <row r="31" spans="1:3" hidden="1">
      <c r="B31" s="73" t="s">
        <v>132</v>
      </c>
      <c r="C31" s="73"/>
    </row>
    <row r="32" spans="1:3" hidden="1">
      <c r="A32" s="73"/>
      <c r="B32" s="73"/>
      <c r="C32" s="73"/>
    </row>
    <row r="33" spans="1:3" hidden="1">
      <c r="A33" s="73"/>
      <c r="B33" s="73" t="s">
        <v>140</v>
      </c>
      <c r="C33" s="73" t="s">
        <v>161</v>
      </c>
    </row>
    <row r="34" spans="1:3" hidden="1">
      <c r="A34" s="73"/>
      <c r="B34" s="73" t="s">
        <v>133</v>
      </c>
      <c r="C34" s="73"/>
    </row>
    <row r="35" spans="1:3" hidden="1">
      <c r="A35" s="73"/>
      <c r="B35" s="73"/>
      <c r="C35" s="73"/>
    </row>
    <row r="36" spans="1:3" hidden="1">
      <c r="A36" s="73"/>
      <c r="B36" s="73" t="s">
        <v>134</v>
      </c>
      <c r="C36" s="73" t="s">
        <v>158</v>
      </c>
    </row>
    <row r="37" spans="1:3" hidden="1">
      <c r="A37" s="73"/>
      <c r="B37" s="73" t="s">
        <v>135</v>
      </c>
      <c r="C37" s="73"/>
    </row>
    <row r="38" spans="1:3" hidden="1"/>
  </sheetData>
  <mergeCells count="4">
    <mergeCell ref="A1:C1"/>
    <mergeCell ref="A2:C2"/>
    <mergeCell ref="A3:C3"/>
    <mergeCell ref="C7:C8"/>
  </mergeCells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topLeftCell="B1" zoomScale="85" zoomScaleNormal="115" zoomScaleSheetLayoutView="85" workbookViewId="0">
      <selection activeCell="F13" sqref="F13"/>
    </sheetView>
  </sheetViews>
  <sheetFormatPr defaultColWidth="8.85546875" defaultRowHeight="11.25"/>
  <cols>
    <col min="1" max="1" width="2.140625" style="3" customWidth="1"/>
    <col min="2" max="2" width="19.7109375" style="11" customWidth="1"/>
    <col min="3" max="3" width="8.85546875" style="3"/>
    <col min="4" max="4" width="9" style="10" customWidth="1"/>
    <col min="5" max="5" width="14.5703125" style="10" customWidth="1"/>
    <col min="6" max="6" width="11.140625" style="10" customWidth="1"/>
    <col min="7" max="7" width="12.28515625" style="10" customWidth="1"/>
    <col min="8" max="8" width="8.85546875" style="10"/>
    <col min="9" max="9" width="15.140625" style="10" customWidth="1"/>
    <col min="10" max="10" width="10.7109375" style="10" customWidth="1"/>
    <col min="11" max="12" width="8.85546875" style="3"/>
    <col min="13" max="13" width="11.5703125" style="3" customWidth="1"/>
    <col min="14" max="16384" width="8.85546875" style="3"/>
  </cols>
  <sheetData>
    <row r="1" spans="1:13">
      <c r="B1" s="4" t="s">
        <v>164</v>
      </c>
      <c r="D1" s="3"/>
      <c r="E1" s="3"/>
      <c r="F1" s="3"/>
      <c r="G1" s="3"/>
      <c r="H1" s="3"/>
      <c r="I1" s="3"/>
      <c r="J1" s="3"/>
    </row>
    <row r="2" spans="1:13">
      <c r="B2" s="4"/>
      <c r="D2" s="3"/>
      <c r="E2" s="3"/>
      <c r="F2" s="3"/>
      <c r="G2" s="3"/>
      <c r="H2" s="3"/>
      <c r="I2" s="3"/>
      <c r="J2" s="3"/>
    </row>
    <row r="3" spans="1:13" ht="27.6" customHeight="1">
      <c r="A3" s="3" t="s">
        <v>2</v>
      </c>
      <c r="B3" s="124" t="s">
        <v>3</v>
      </c>
      <c r="C3" s="125" t="s">
        <v>15</v>
      </c>
      <c r="D3" s="125" t="s">
        <v>16</v>
      </c>
      <c r="E3" s="125" t="s">
        <v>17</v>
      </c>
      <c r="F3" s="125"/>
      <c r="G3" s="125"/>
      <c r="H3" s="125"/>
      <c r="I3" s="125"/>
      <c r="J3" s="125"/>
    </row>
    <row r="4" spans="1:13" ht="15" customHeight="1">
      <c r="B4" s="124"/>
      <c r="C4" s="125"/>
      <c r="D4" s="125"/>
      <c r="E4" s="125" t="s">
        <v>0</v>
      </c>
      <c r="F4" s="125" t="s">
        <v>1</v>
      </c>
      <c r="G4" s="125"/>
      <c r="H4" s="125"/>
      <c r="I4" s="125"/>
      <c r="J4" s="125"/>
    </row>
    <row r="5" spans="1:13" ht="88.15" customHeight="1">
      <c r="B5" s="124"/>
      <c r="C5" s="125"/>
      <c r="D5" s="125"/>
      <c r="E5" s="125"/>
      <c r="F5" s="125" t="s">
        <v>18</v>
      </c>
      <c r="G5" s="126" t="s">
        <v>19</v>
      </c>
      <c r="H5" s="125" t="s">
        <v>20</v>
      </c>
      <c r="I5" s="125" t="s">
        <v>21</v>
      </c>
      <c r="J5" s="125"/>
    </row>
    <row r="6" spans="1:13" ht="33" customHeight="1">
      <c r="B6" s="124"/>
      <c r="C6" s="125"/>
      <c r="D6" s="125"/>
      <c r="E6" s="125"/>
      <c r="F6" s="125"/>
      <c r="G6" s="126"/>
      <c r="H6" s="125"/>
      <c r="I6" s="74" t="s">
        <v>0</v>
      </c>
      <c r="J6" s="74" t="s">
        <v>22</v>
      </c>
    </row>
    <row r="7" spans="1:13">
      <c r="B7" s="5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</row>
    <row r="8" spans="1:13" ht="30.6" customHeight="1">
      <c r="B8" s="5" t="s">
        <v>23</v>
      </c>
      <c r="C8" s="76">
        <v>100</v>
      </c>
      <c r="D8" s="76" t="s">
        <v>24</v>
      </c>
      <c r="E8" s="75">
        <f>F8+G8+H8+I8</f>
        <v>16518148.58</v>
      </c>
      <c r="F8" s="75">
        <f>F11</f>
        <v>12833988</v>
      </c>
      <c r="G8" s="75">
        <f>G14</f>
        <v>0</v>
      </c>
      <c r="H8" s="75">
        <f>H14</f>
        <v>0</v>
      </c>
      <c r="I8" s="75">
        <f>I9+I11+I12+I13+I15+I16</f>
        <v>3684160.58</v>
      </c>
      <c r="J8" s="75">
        <f>J11+J15</f>
        <v>0</v>
      </c>
    </row>
    <row r="9" spans="1:13" ht="19.899999999999999" hidden="1" customHeight="1">
      <c r="B9" s="5" t="s">
        <v>1</v>
      </c>
      <c r="C9" s="120">
        <v>110</v>
      </c>
      <c r="D9" s="120"/>
      <c r="E9" s="119">
        <f>I9</f>
        <v>0</v>
      </c>
      <c r="F9" s="119" t="s">
        <v>24</v>
      </c>
      <c r="G9" s="119" t="s">
        <v>24</v>
      </c>
      <c r="H9" s="119" t="s">
        <v>24</v>
      </c>
      <c r="I9" s="119"/>
      <c r="J9" s="119" t="s">
        <v>24</v>
      </c>
    </row>
    <row r="10" spans="1:13" ht="19.149999999999999" hidden="1" customHeight="1">
      <c r="B10" s="5" t="s">
        <v>25</v>
      </c>
      <c r="C10" s="120"/>
      <c r="D10" s="120"/>
      <c r="E10" s="119"/>
      <c r="F10" s="119"/>
      <c r="G10" s="119"/>
      <c r="H10" s="119"/>
      <c r="I10" s="119"/>
      <c r="J10" s="119"/>
    </row>
    <row r="11" spans="1:13" ht="36.6" customHeight="1">
      <c r="B11" s="5" t="s">
        <v>26</v>
      </c>
      <c r="C11" s="76">
        <v>120</v>
      </c>
      <c r="D11" s="76">
        <v>130</v>
      </c>
      <c r="E11" s="75">
        <f>F11+I11</f>
        <v>16477485.58</v>
      </c>
      <c r="F11" s="75">
        <v>12833988</v>
      </c>
      <c r="G11" s="75" t="s">
        <v>24</v>
      </c>
      <c r="H11" s="75" t="s">
        <v>24</v>
      </c>
      <c r="I11" s="75">
        <v>3643497.58</v>
      </c>
      <c r="J11" s="75"/>
      <c r="M11" s="14"/>
    </row>
    <row r="12" spans="1:13" ht="36.6" hidden="1" customHeight="1">
      <c r="B12" s="5" t="s">
        <v>27</v>
      </c>
      <c r="C12" s="76">
        <v>130</v>
      </c>
      <c r="D12" s="76">
        <v>140</v>
      </c>
      <c r="E12" s="75">
        <f>I12</f>
        <v>0</v>
      </c>
      <c r="F12" s="75" t="s">
        <v>24</v>
      </c>
      <c r="G12" s="75" t="s">
        <v>24</v>
      </c>
      <c r="H12" s="75" t="s">
        <v>24</v>
      </c>
      <c r="I12" s="75"/>
      <c r="J12" s="75" t="s">
        <v>24</v>
      </c>
    </row>
    <row r="13" spans="1:13" ht="26.45" customHeight="1">
      <c r="B13" s="5" t="s">
        <v>28</v>
      </c>
      <c r="C13" s="76">
        <v>140</v>
      </c>
      <c r="D13" s="76">
        <v>180</v>
      </c>
      <c r="E13" s="75">
        <f>I13</f>
        <v>40663</v>
      </c>
      <c r="F13" s="75" t="s">
        <v>24</v>
      </c>
      <c r="G13" s="75" t="s">
        <v>24</v>
      </c>
      <c r="H13" s="75" t="s">
        <v>24</v>
      </c>
      <c r="I13" s="75">
        <v>40663</v>
      </c>
      <c r="J13" s="75" t="s">
        <v>24</v>
      </c>
      <c r="M13" s="6"/>
    </row>
    <row r="14" spans="1:13" ht="36.6" customHeight="1">
      <c r="B14" s="5" t="s">
        <v>29</v>
      </c>
      <c r="C14" s="76">
        <v>150</v>
      </c>
      <c r="D14" s="76">
        <v>180</v>
      </c>
      <c r="E14" s="75">
        <f>G14+H14</f>
        <v>0</v>
      </c>
      <c r="F14" s="75" t="s">
        <v>24</v>
      </c>
      <c r="G14" s="75">
        <v>0</v>
      </c>
      <c r="H14" s="75">
        <f>H17</f>
        <v>0</v>
      </c>
      <c r="I14" s="75" t="s">
        <v>24</v>
      </c>
      <c r="J14" s="75" t="s">
        <v>24</v>
      </c>
    </row>
    <row r="15" spans="1:13" ht="27.6" hidden="1" customHeight="1">
      <c r="B15" s="5" t="s">
        <v>30</v>
      </c>
      <c r="C15" s="76">
        <v>160</v>
      </c>
      <c r="D15" s="76">
        <v>120</v>
      </c>
      <c r="E15" s="75">
        <f>I15</f>
        <v>0</v>
      </c>
      <c r="F15" s="75" t="s">
        <v>24</v>
      </c>
      <c r="G15" s="75" t="s">
        <v>24</v>
      </c>
      <c r="H15" s="75" t="s">
        <v>24</v>
      </c>
      <c r="I15" s="75"/>
      <c r="J15" s="75"/>
    </row>
    <row r="16" spans="1:13" ht="31.9" hidden="1" customHeight="1">
      <c r="B16" s="5" t="s">
        <v>31</v>
      </c>
      <c r="C16" s="76">
        <v>180</v>
      </c>
      <c r="D16" s="76" t="s">
        <v>24</v>
      </c>
      <c r="E16" s="75">
        <f>I16</f>
        <v>0</v>
      </c>
      <c r="F16" s="75" t="s">
        <v>24</v>
      </c>
      <c r="G16" s="75" t="s">
        <v>24</v>
      </c>
      <c r="H16" s="75" t="s">
        <v>24</v>
      </c>
      <c r="I16" s="75"/>
      <c r="J16" s="75" t="s">
        <v>24</v>
      </c>
    </row>
    <row r="17" spans="2:13" ht="36.6" customHeight="1">
      <c r="B17" s="5" t="s">
        <v>32</v>
      </c>
      <c r="C17" s="76">
        <v>200</v>
      </c>
      <c r="D17" s="76" t="s">
        <v>24</v>
      </c>
      <c r="E17" s="75">
        <f>F17+G17+H17+I17</f>
        <v>17770366.82</v>
      </c>
      <c r="F17" s="75">
        <f>F19+F23+F29+F31+F33+F34</f>
        <v>12943475.210000001</v>
      </c>
      <c r="G17" s="75">
        <f>G18+G21+G23+G25+G26+G27+G38</f>
        <v>0</v>
      </c>
      <c r="H17" s="75">
        <f>H18+H21+H23+H25+H26+H27+H38</f>
        <v>0</v>
      </c>
      <c r="I17" s="75">
        <f>I18+I21+I23+I25+I26+I27+I38</f>
        <v>4826891.6100000003</v>
      </c>
      <c r="J17" s="75">
        <f>J18+J21+J23+J25+J26+J27+J38</f>
        <v>0</v>
      </c>
      <c r="L17" s="6"/>
      <c r="M17" s="6"/>
    </row>
    <row r="18" spans="2:13" ht="42.6" customHeight="1">
      <c r="B18" s="5" t="s">
        <v>33</v>
      </c>
      <c r="C18" s="76">
        <v>210</v>
      </c>
      <c r="D18" s="76"/>
      <c r="E18" s="75">
        <f>F18+G18+H18+I18</f>
        <v>10990469</v>
      </c>
      <c r="F18" s="75">
        <f>F19</f>
        <v>10990469</v>
      </c>
      <c r="G18" s="75">
        <f>G19</f>
        <v>0</v>
      </c>
      <c r="H18" s="75">
        <f>H19</f>
        <v>0</v>
      </c>
      <c r="I18" s="75">
        <f>I19</f>
        <v>0</v>
      </c>
      <c r="J18" s="75">
        <f>J19</f>
        <v>0</v>
      </c>
      <c r="M18" s="6"/>
    </row>
    <row r="19" spans="2:13" ht="17.45" customHeight="1">
      <c r="B19" s="5" t="s">
        <v>34</v>
      </c>
      <c r="C19" s="120">
        <v>211</v>
      </c>
      <c r="D19" s="120">
        <v>211.21299999999999</v>
      </c>
      <c r="E19" s="119">
        <f>F19+G19+H19+I19</f>
        <v>10990469</v>
      </c>
      <c r="F19" s="122">
        <f>10899469+91000</f>
        <v>10990469</v>
      </c>
      <c r="G19" s="119"/>
      <c r="H19" s="119"/>
      <c r="I19" s="119"/>
      <c r="J19" s="119"/>
    </row>
    <row r="20" spans="2:13" ht="25.9" customHeight="1">
      <c r="B20" s="5" t="s">
        <v>35</v>
      </c>
      <c r="C20" s="120"/>
      <c r="D20" s="120"/>
      <c r="E20" s="119"/>
      <c r="F20" s="123"/>
      <c r="G20" s="119"/>
      <c r="H20" s="119"/>
      <c r="I20" s="119"/>
      <c r="J20" s="119"/>
    </row>
    <row r="21" spans="2:13" ht="32.450000000000003" customHeight="1">
      <c r="B21" s="5" t="s">
        <v>36</v>
      </c>
      <c r="C21" s="76">
        <v>220</v>
      </c>
      <c r="D21" s="76">
        <v>290</v>
      </c>
      <c r="E21" s="75">
        <f>F21+G21+H21+I21</f>
        <v>0</v>
      </c>
      <c r="F21" s="75"/>
      <c r="G21" s="75"/>
      <c r="H21" s="75"/>
      <c r="I21" s="75"/>
      <c r="J21" s="75"/>
    </row>
    <row r="22" spans="2:13" ht="19.149999999999999" customHeight="1">
      <c r="B22" s="5" t="s">
        <v>34</v>
      </c>
      <c r="C22" s="76"/>
      <c r="D22" s="76"/>
      <c r="E22" s="75"/>
      <c r="F22" s="75"/>
      <c r="G22" s="75"/>
      <c r="H22" s="75"/>
      <c r="I22" s="75"/>
      <c r="J22" s="75"/>
    </row>
    <row r="23" spans="2:13" ht="33" customHeight="1">
      <c r="B23" s="5" t="s">
        <v>37</v>
      </c>
      <c r="C23" s="76">
        <v>230</v>
      </c>
      <c r="D23" s="76">
        <v>290</v>
      </c>
      <c r="E23" s="75">
        <f>F23+G23+H23+I23</f>
        <v>339023</v>
      </c>
      <c r="F23" s="16">
        <v>339023</v>
      </c>
      <c r="G23" s="75"/>
      <c r="H23" s="75"/>
      <c r="I23" s="75"/>
      <c r="J23" s="75"/>
    </row>
    <row r="24" spans="2:13" ht="17.45" customHeight="1">
      <c r="B24" s="5" t="s">
        <v>34</v>
      </c>
      <c r="C24" s="76"/>
      <c r="D24" s="76"/>
      <c r="E24" s="75"/>
      <c r="F24" s="75"/>
      <c r="G24" s="75"/>
      <c r="H24" s="75"/>
      <c r="I24" s="75"/>
      <c r="J24" s="75"/>
    </row>
    <row r="25" spans="2:13" ht="25.15" customHeight="1">
      <c r="B25" s="7" t="s">
        <v>38</v>
      </c>
      <c r="C25" s="8">
        <v>240</v>
      </c>
      <c r="D25" s="8"/>
      <c r="E25" s="77">
        <v>0</v>
      </c>
      <c r="F25" s="77"/>
      <c r="G25" s="77"/>
      <c r="H25" s="77"/>
      <c r="I25" s="77"/>
      <c r="J25" s="77"/>
    </row>
    <row r="26" spans="2:13" ht="32.450000000000003" customHeight="1">
      <c r="B26" s="5" t="s">
        <v>39</v>
      </c>
      <c r="C26" s="76">
        <v>250</v>
      </c>
      <c r="D26" s="76"/>
      <c r="E26" s="75">
        <f>F26+G26+H26+I26</f>
        <v>0</v>
      </c>
      <c r="F26" s="75"/>
      <c r="G26" s="75"/>
      <c r="H26" s="75"/>
      <c r="I26" s="75"/>
      <c r="J26" s="75"/>
    </row>
    <row r="27" spans="2:13" ht="36" customHeight="1">
      <c r="B27" s="5" t="s">
        <v>40</v>
      </c>
      <c r="C27" s="76">
        <v>260</v>
      </c>
      <c r="D27" s="76" t="s">
        <v>24</v>
      </c>
      <c r="E27" s="75">
        <f>E29+E30+E31+E32+E33+E34</f>
        <v>6440874.8200000003</v>
      </c>
      <c r="F27" s="75">
        <f>F29+F30+F31+F32+F33+F34</f>
        <v>1613983.2100000002</v>
      </c>
      <c r="G27" s="75">
        <f>G29+G30+G31+G32+G33+G34</f>
        <v>0</v>
      </c>
      <c r="H27" s="75">
        <f t="shared" ref="H27:J27" si="0">H29+H30+H31+H32+H33+H34</f>
        <v>0</v>
      </c>
      <c r="I27" s="75">
        <f>I29+I30+I31+I32+I33+I34</f>
        <v>4826891.6100000003</v>
      </c>
      <c r="J27" s="75">
        <f t="shared" si="0"/>
        <v>0</v>
      </c>
    </row>
    <row r="28" spans="2:13" ht="20.45" customHeight="1">
      <c r="B28" s="5" t="s">
        <v>34</v>
      </c>
      <c r="C28" s="76"/>
      <c r="D28" s="76"/>
      <c r="E28" s="75"/>
      <c r="F28" s="75"/>
      <c r="G28" s="75"/>
      <c r="H28" s="75"/>
      <c r="I28" s="75"/>
      <c r="J28" s="75"/>
    </row>
    <row r="29" spans="2:13" ht="23.45" customHeight="1">
      <c r="B29" s="5" t="s">
        <v>41</v>
      </c>
      <c r="C29" s="76">
        <v>261</v>
      </c>
      <c r="D29" s="76">
        <v>221</v>
      </c>
      <c r="E29" s="75">
        <f>F29+G29+H29+I29</f>
        <v>38302.810000000005</v>
      </c>
      <c r="F29" s="75">
        <f>35356.44+2946.37</f>
        <v>38302.810000000005</v>
      </c>
      <c r="G29" s="75"/>
      <c r="H29" s="75"/>
      <c r="I29" s="75"/>
      <c r="J29" s="75"/>
    </row>
    <row r="30" spans="2:13" ht="22.15" customHeight="1">
      <c r="B30" s="5" t="s">
        <v>42</v>
      </c>
      <c r="C30" s="76">
        <v>262</v>
      </c>
      <c r="D30" s="76">
        <v>222</v>
      </c>
      <c r="E30" s="75">
        <f t="shared" ref="E30:E39" si="1">F30+G30+H30+I30</f>
        <v>0</v>
      </c>
      <c r="F30" s="75"/>
      <c r="G30" s="75"/>
      <c r="H30" s="75"/>
      <c r="I30" s="75"/>
      <c r="J30" s="75"/>
    </row>
    <row r="31" spans="2:13" ht="24" customHeight="1">
      <c r="B31" s="5" t="s">
        <v>43</v>
      </c>
      <c r="C31" s="76">
        <v>263</v>
      </c>
      <c r="D31" s="76">
        <v>223</v>
      </c>
      <c r="E31" s="75">
        <f>F31+G31+H31+I31</f>
        <v>748440.84</v>
      </c>
      <c r="F31" s="75">
        <f>732900+15540.84</f>
        <v>748440.84</v>
      </c>
      <c r="G31" s="75"/>
      <c r="H31" s="75"/>
      <c r="I31" s="75"/>
      <c r="J31" s="75"/>
    </row>
    <row r="32" spans="2:13" ht="21.6" customHeight="1">
      <c r="B32" s="5" t="s">
        <v>44</v>
      </c>
      <c r="C32" s="76">
        <v>264</v>
      </c>
      <c r="D32" s="76">
        <v>224</v>
      </c>
      <c r="E32" s="75">
        <f t="shared" si="1"/>
        <v>0</v>
      </c>
      <c r="F32" s="75"/>
      <c r="G32" s="75"/>
      <c r="H32" s="75"/>
      <c r="I32" s="75"/>
      <c r="J32" s="75"/>
    </row>
    <row r="33" spans="2:10" ht="25.9" customHeight="1">
      <c r="B33" s="5" t="s">
        <v>45</v>
      </c>
      <c r="C33" s="76">
        <v>265</v>
      </c>
      <c r="D33" s="76">
        <v>225</v>
      </c>
      <c r="E33" s="75">
        <f>F33+G33+H33+I33</f>
        <v>321551.93</v>
      </c>
      <c r="F33" s="75">
        <v>278269.76</v>
      </c>
      <c r="G33" s="75"/>
      <c r="H33" s="75"/>
      <c r="I33" s="75">
        <f>40663+2619.17</f>
        <v>43282.17</v>
      </c>
      <c r="J33" s="75"/>
    </row>
    <row r="34" spans="2:10" ht="30.6" customHeight="1">
      <c r="B34" s="5" t="s">
        <v>68</v>
      </c>
      <c r="C34" s="76">
        <v>266</v>
      </c>
      <c r="D34" s="76" t="s">
        <v>46</v>
      </c>
      <c r="E34" s="75">
        <f>F34+G34+H34+I34</f>
        <v>5332579.24</v>
      </c>
      <c r="F34" s="75">
        <f>F37+243204.8</f>
        <v>548969.80000000005</v>
      </c>
      <c r="G34" s="75"/>
      <c r="H34" s="75"/>
      <c r="I34" s="75">
        <f>I37+I36+21242.58</f>
        <v>4783609.4400000004</v>
      </c>
      <c r="J34" s="75"/>
    </row>
    <row r="35" spans="2:10" ht="15.6" customHeight="1">
      <c r="B35" s="7" t="s">
        <v>34</v>
      </c>
      <c r="C35" s="78"/>
      <c r="D35" s="76"/>
      <c r="E35" s="75"/>
      <c r="F35" s="75"/>
      <c r="G35" s="75"/>
      <c r="H35" s="75"/>
      <c r="I35" s="75"/>
      <c r="J35" s="75"/>
    </row>
    <row r="36" spans="2:10" ht="20.45" customHeight="1">
      <c r="B36" s="9" t="s">
        <v>69</v>
      </c>
      <c r="C36" s="78"/>
      <c r="D36" s="76">
        <v>310</v>
      </c>
      <c r="E36" s="75">
        <f>SUM(F36:I36)</f>
        <v>122038</v>
      </c>
      <c r="F36" s="75"/>
      <c r="G36" s="75">
        <v>0</v>
      </c>
      <c r="H36" s="75"/>
      <c r="I36" s="75">
        <v>122038</v>
      </c>
      <c r="J36" s="75"/>
    </row>
    <row r="37" spans="2:10" ht="53.25" customHeight="1">
      <c r="B37" s="5" t="s">
        <v>70</v>
      </c>
      <c r="C37" s="76"/>
      <c r="D37" s="76">
        <v>340</v>
      </c>
      <c r="E37" s="75">
        <f>SUM(F37:I37)</f>
        <v>4946093.8600000003</v>
      </c>
      <c r="F37" s="75">
        <v>305765</v>
      </c>
      <c r="G37" s="75"/>
      <c r="H37" s="75"/>
      <c r="I37" s="75">
        <f>3500217+1140111.86</f>
        <v>4640328.8600000003</v>
      </c>
      <c r="J37" s="75"/>
    </row>
    <row r="38" spans="2:10" ht="30.6" hidden="1" customHeight="1">
      <c r="B38" s="7" t="s">
        <v>47</v>
      </c>
      <c r="C38" s="76">
        <v>300</v>
      </c>
      <c r="D38" s="76" t="s">
        <v>24</v>
      </c>
      <c r="E38" s="75">
        <f t="shared" si="1"/>
        <v>0</v>
      </c>
      <c r="F38" s="75">
        <f>F39+F41</f>
        <v>0</v>
      </c>
      <c r="G38" s="75">
        <f>G39+G41</f>
        <v>0</v>
      </c>
      <c r="H38" s="75">
        <f>H39+H41</f>
        <v>0</v>
      </c>
      <c r="I38" s="75">
        <f>I39+I41</f>
        <v>0</v>
      </c>
      <c r="J38" s="75">
        <f>J39+J41</f>
        <v>0</v>
      </c>
    </row>
    <row r="39" spans="2:10" ht="16.149999999999999" hidden="1" customHeight="1">
      <c r="B39" s="7" t="s">
        <v>34</v>
      </c>
      <c r="C39" s="121">
        <v>310</v>
      </c>
      <c r="D39" s="120"/>
      <c r="E39" s="119">
        <f t="shared" si="1"/>
        <v>0</v>
      </c>
      <c r="F39" s="119"/>
      <c r="G39" s="119"/>
      <c r="H39" s="119"/>
      <c r="I39" s="119"/>
      <c r="J39" s="119"/>
    </row>
    <row r="40" spans="2:10" ht="19.899999999999999" hidden="1" customHeight="1">
      <c r="B40" s="9" t="s">
        <v>48</v>
      </c>
      <c r="C40" s="121"/>
      <c r="D40" s="120"/>
      <c r="E40" s="119"/>
      <c r="F40" s="119"/>
      <c r="G40" s="119"/>
      <c r="H40" s="119"/>
      <c r="I40" s="119"/>
      <c r="J40" s="119"/>
    </row>
    <row r="41" spans="2:10" ht="21.6" hidden="1" customHeight="1">
      <c r="B41" s="5" t="s">
        <v>49</v>
      </c>
      <c r="C41" s="76">
        <v>320</v>
      </c>
      <c r="D41" s="76"/>
      <c r="E41" s="75">
        <f>F41+G41+H41+I41</f>
        <v>0</v>
      </c>
      <c r="F41" s="75"/>
      <c r="G41" s="75"/>
      <c r="H41" s="75"/>
      <c r="I41" s="75"/>
      <c r="J41" s="75"/>
    </row>
    <row r="42" spans="2:10" ht="25.9" hidden="1" customHeight="1">
      <c r="B42" s="5" t="s">
        <v>50</v>
      </c>
      <c r="C42" s="76">
        <v>400</v>
      </c>
      <c r="D42" s="76"/>
      <c r="E42" s="75">
        <f>F42+G42+H42+I42</f>
        <v>0</v>
      </c>
      <c r="F42" s="75">
        <f>F43+F45</f>
        <v>0</v>
      </c>
      <c r="G42" s="75">
        <f>G43+G45</f>
        <v>0</v>
      </c>
      <c r="H42" s="75">
        <f>H43+H45</f>
        <v>0</v>
      </c>
      <c r="I42" s="75">
        <f>I43+I45</f>
        <v>0</v>
      </c>
      <c r="J42" s="75">
        <f>J43+J45</f>
        <v>0</v>
      </c>
    </row>
    <row r="43" spans="2:10" ht="19.899999999999999" hidden="1" customHeight="1">
      <c r="B43" s="5" t="s">
        <v>51</v>
      </c>
      <c r="C43" s="120">
        <v>410</v>
      </c>
      <c r="D43" s="120"/>
      <c r="E43" s="119">
        <v>0</v>
      </c>
      <c r="F43" s="119"/>
      <c r="G43" s="119"/>
      <c r="H43" s="119"/>
      <c r="I43" s="119"/>
      <c r="J43" s="119"/>
    </row>
    <row r="44" spans="2:10" ht="18.600000000000001" hidden="1" customHeight="1">
      <c r="B44" s="5" t="s">
        <v>52</v>
      </c>
      <c r="C44" s="120"/>
      <c r="D44" s="120"/>
      <c r="E44" s="119"/>
      <c r="F44" s="119"/>
      <c r="G44" s="119"/>
      <c r="H44" s="119"/>
      <c r="I44" s="119"/>
      <c r="J44" s="119"/>
    </row>
    <row r="45" spans="2:10" ht="21.6" hidden="1" customHeight="1">
      <c r="B45" s="5" t="s">
        <v>53</v>
      </c>
      <c r="C45" s="76">
        <v>420</v>
      </c>
      <c r="D45" s="76"/>
      <c r="E45" s="75">
        <f>F45+G45+H45+I45</f>
        <v>0</v>
      </c>
      <c r="F45" s="75"/>
      <c r="G45" s="75"/>
      <c r="H45" s="75"/>
      <c r="I45" s="75"/>
      <c r="J45" s="75"/>
    </row>
    <row r="46" spans="2:10" ht="18.600000000000001" customHeight="1">
      <c r="B46" s="5" t="s">
        <v>54</v>
      </c>
      <c r="C46" s="76">
        <v>500</v>
      </c>
      <c r="D46" s="76" t="s">
        <v>24</v>
      </c>
      <c r="E46" s="75">
        <f>F46+G46+H46+I46</f>
        <v>1252218.2400000012</v>
      </c>
      <c r="F46" s="75">
        <f>F17-F8</f>
        <v>109487.21000000089</v>
      </c>
      <c r="G46" s="75">
        <v>0</v>
      </c>
      <c r="H46" s="75"/>
      <c r="I46" s="75">
        <f>I17-I8</f>
        <v>1142731.0300000003</v>
      </c>
      <c r="J46" s="75"/>
    </row>
    <row r="47" spans="2:10" ht="21.6" customHeight="1">
      <c r="B47" s="5" t="s">
        <v>55</v>
      </c>
      <c r="C47" s="76">
        <v>600</v>
      </c>
      <c r="D47" s="76" t="s">
        <v>24</v>
      </c>
      <c r="E47" s="75">
        <f>F47+G47+H47+I47</f>
        <v>0</v>
      </c>
      <c r="F47" s="75">
        <v>0</v>
      </c>
      <c r="G47" s="75">
        <v>0</v>
      </c>
      <c r="H47" s="75"/>
      <c r="I47" s="75">
        <v>0</v>
      </c>
      <c r="J47" s="75"/>
    </row>
    <row r="48" spans="2:10">
      <c r="B48" s="4" t="s">
        <v>56</v>
      </c>
      <c r="E48" s="10" t="s">
        <v>57</v>
      </c>
      <c r="F48" s="3" t="s">
        <v>147</v>
      </c>
      <c r="G48" s="3"/>
      <c r="H48" s="3"/>
      <c r="I48" s="3"/>
    </row>
    <row r="49" spans="2:9">
      <c r="B49" s="4"/>
      <c r="E49" s="10" t="s">
        <v>58</v>
      </c>
      <c r="F49" s="118" t="s">
        <v>7</v>
      </c>
      <c r="G49" s="118"/>
      <c r="H49" s="3"/>
      <c r="I49" s="3"/>
    </row>
    <row r="50" spans="2:9">
      <c r="E50" s="12">
        <v>0</v>
      </c>
      <c r="F50" s="12">
        <v>0</v>
      </c>
      <c r="G50" s="12">
        <f>G8-G17</f>
        <v>0</v>
      </c>
      <c r="H50" s="12">
        <f>H8-H17</f>
        <v>0</v>
      </c>
      <c r="I50" s="12">
        <v>0</v>
      </c>
    </row>
  </sheetData>
  <mergeCells count="43">
    <mergeCell ref="B3:B6"/>
    <mergeCell ref="C3:C6"/>
    <mergeCell ref="D3:D6"/>
    <mergeCell ref="E3:J3"/>
    <mergeCell ref="E4:E6"/>
    <mergeCell ref="F4:J4"/>
    <mergeCell ref="F5:F6"/>
    <mergeCell ref="G5:G6"/>
    <mergeCell ref="H5:H6"/>
    <mergeCell ref="I5:J5"/>
    <mergeCell ref="J19:J20"/>
    <mergeCell ref="I9:I10"/>
    <mergeCell ref="J9:J10"/>
    <mergeCell ref="C9:C10"/>
    <mergeCell ref="D9:D10"/>
    <mergeCell ref="E9:E10"/>
    <mergeCell ref="F9:F10"/>
    <mergeCell ref="G9:G10"/>
    <mergeCell ref="H9:H10"/>
    <mergeCell ref="I39:I40"/>
    <mergeCell ref="C19:C20"/>
    <mergeCell ref="D19:D20"/>
    <mergeCell ref="E19:E20"/>
    <mergeCell ref="F19:F20"/>
    <mergeCell ref="G19:G20"/>
    <mergeCell ref="H19:H20"/>
    <mergeCell ref="I19:I20"/>
    <mergeCell ref="F49:G49"/>
    <mergeCell ref="J39:J40"/>
    <mergeCell ref="C43:C44"/>
    <mergeCell ref="D43:D44"/>
    <mergeCell ref="E43:E44"/>
    <mergeCell ref="F43:F44"/>
    <mergeCell ref="G43:G44"/>
    <mergeCell ref="H43:H44"/>
    <mergeCell ref="I43:I44"/>
    <mergeCell ref="J43:J44"/>
    <mergeCell ref="C39:C40"/>
    <mergeCell ref="D39:D40"/>
    <mergeCell ref="E39:E40"/>
    <mergeCell ref="F39:F40"/>
    <mergeCell ref="G39:G40"/>
    <mergeCell ref="H39:H40"/>
  </mergeCells>
  <hyperlinks>
    <hyperlink ref="G5" r:id="rId1"/>
  </hyperlinks>
  <pageMargins left="0.19685039370078741" right="0.19685039370078741" top="0.19685039370078741" bottom="0.19685039370078741" header="0.31496062992125984" footer="0.31496062992125984"/>
  <pageSetup paperSize="9" scale="8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tabSelected="1" view="pageBreakPreview" zoomScale="70" zoomScaleNormal="85" zoomScaleSheetLayoutView="70" workbookViewId="0">
      <selection activeCell="H11" sqref="H11"/>
    </sheetView>
  </sheetViews>
  <sheetFormatPr defaultColWidth="8.85546875" defaultRowHeight="15"/>
  <cols>
    <col min="1" max="1" width="1.140625" style="33" customWidth="1"/>
    <col min="2" max="2" width="25.28515625" style="33" customWidth="1"/>
    <col min="3" max="4" width="8.85546875" style="33"/>
    <col min="5" max="5" width="16" style="33" customWidth="1"/>
    <col min="6" max="6" width="17.7109375" style="33" customWidth="1"/>
    <col min="7" max="7" width="19.140625" style="33" customWidth="1"/>
    <col min="8" max="8" width="21.5703125" style="33" customWidth="1"/>
    <col min="9" max="9" width="15.28515625" style="33" customWidth="1"/>
    <col min="10" max="10" width="19" style="33" customWidth="1"/>
    <col min="11" max="11" width="15.7109375" style="33" customWidth="1"/>
    <col min="12" max="12" width="15.28515625" style="33" customWidth="1"/>
    <col min="13" max="13" width="16" style="33" customWidth="1"/>
    <col min="14" max="16384" width="8.85546875" style="33"/>
  </cols>
  <sheetData>
    <row r="1" spans="1:15">
      <c r="B1" s="127" t="s">
        <v>166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5">
      <c r="B2" s="1"/>
    </row>
    <row r="3" spans="1:15">
      <c r="B3" s="128" t="s">
        <v>3</v>
      </c>
      <c r="C3" s="128" t="s">
        <v>15</v>
      </c>
      <c r="D3" s="128" t="s">
        <v>59</v>
      </c>
      <c r="E3" s="128" t="s">
        <v>60</v>
      </c>
      <c r="F3" s="128"/>
      <c r="G3" s="128"/>
      <c r="H3" s="128"/>
      <c r="I3" s="128"/>
      <c r="J3" s="128"/>
      <c r="K3" s="128"/>
      <c r="L3" s="128"/>
      <c r="M3" s="128"/>
    </row>
    <row r="4" spans="1:15">
      <c r="B4" s="128"/>
      <c r="C4" s="128"/>
      <c r="D4" s="128"/>
      <c r="E4" s="128" t="s">
        <v>61</v>
      </c>
      <c r="F4" s="128"/>
      <c r="G4" s="128"/>
      <c r="H4" s="128" t="s">
        <v>1</v>
      </c>
      <c r="I4" s="128"/>
      <c r="J4" s="128"/>
      <c r="K4" s="128"/>
      <c r="L4" s="128"/>
      <c r="M4" s="128"/>
    </row>
    <row r="5" spans="1:15" ht="59.45" customHeight="1">
      <c r="B5" s="128"/>
      <c r="C5" s="128"/>
      <c r="D5" s="128"/>
      <c r="E5" s="128"/>
      <c r="F5" s="128"/>
      <c r="G5" s="128"/>
      <c r="H5" s="129" t="s">
        <v>62</v>
      </c>
      <c r="I5" s="129"/>
      <c r="J5" s="129"/>
      <c r="K5" s="129" t="s">
        <v>63</v>
      </c>
      <c r="L5" s="129"/>
      <c r="M5" s="129"/>
    </row>
    <row r="6" spans="1:15" ht="24" customHeight="1">
      <c r="B6" s="128"/>
      <c r="C6" s="128"/>
      <c r="D6" s="128"/>
      <c r="E6" s="128" t="s">
        <v>141</v>
      </c>
      <c r="F6" s="128" t="s">
        <v>142</v>
      </c>
      <c r="G6" s="128" t="s">
        <v>143</v>
      </c>
      <c r="H6" s="128" t="s">
        <v>141</v>
      </c>
      <c r="I6" s="128" t="s">
        <v>142</v>
      </c>
      <c r="J6" s="128" t="s">
        <v>143</v>
      </c>
      <c r="K6" s="128" t="s">
        <v>141</v>
      </c>
      <c r="L6" s="128" t="s">
        <v>142</v>
      </c>
      <c r="M6" s="128" t="s">
        <v>143</v>
      </c>
    </row>
    <row r="7" spans="1:1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5" s="34" customFormat="1">
      <c r="B9" s="35">
        <v>1</v>
      </c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</row>
    <row r="10" spans="1:15" ht="60" customHeight="1">
      <c r="B10" s="29" t="s">
        <v>64</v>
      </c>
      <c r="C10" s="29">
        <v>1</v>
      </c>
      <c r="D10" s="29" t="s">
        <v>24</v>
      </c>
      <c r="E10" s="36">
        <f>'раздел 2 2019'!E27</f>
        <v>6440874.8200000003</v>
      </c>
      <c r="F10" s="36">
        <v>5374656.5800000001</v>
      </c>
      <c r="G10" s="36">
        <v>5374656.5800000001</v>
      </c>
      <c r="H10" s="37">
        <f>E10</f>
        <v>6440874.8200000003</v>
      </c>
      <c r="I10" s="37">
        <f>F10</f>
        <v>5374656.5800000001</v>
      </c>
      <c r="J10" s="37">
        <f>G10</f>
        <v>5374656.5800000001</v>
      </c>
      <c r="K10" s="38"/>
      <c r="L10" s="38"/>
      <c r="M10" s="38"/>
    </row>
    <row r="11" spans="1:15" s="24" customFormat="1" ht="76.150000000000006" customHeight="1">
      <c r="B11" s="23" t="s">
        <v>65</v>
      </c>
      <c r="C11" s="23">
        <v>1001</v>
      </c>
      <c r="D11" s="23" t="s">
        <v>24</v>
      </c>
      <c r="E11" s="39">
        <v>277044.38</v>
      </c>
      <c r="F11" s="39">
        <v>0</v>
      </c>
      <c r="G11" s="39">
        <v>0</v>
      </c>
      <c r="H11" s="39">
        <f>E11</f>
        <v>277044.38</v>
      </c>
      <c r="I11" s="39">
        <v>0</v>
      </c>
      <c r="J11" s="39">
        <v>0</v>
      </c>
      <c r="K11" s="39"/>
      <c r="L11" s="39"/>
      <c r="M11" s="39"/>
      <c r="O11" s="24" t="s">
        <v>148</v>
      </c>
    </row>
    <row r="12" spans="1:15" s="24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5" s="24" customFormat="1" ht="49.9" customHeight="1">
      <c r="B13" s="23" t="s">
        <v>66</v>
      </c>
      <c r="C13" s="23">
        <v>2001</v>
      </c>
      <c r="D13" s="23"/>
      <c r="E13" s="39">
        <f>E10-E11</f>
        <v>6163830.4400000004</v>
      </c>
      <c r="F13" s="39">
        <f>F10</f>
        <v>5374656.5800000001</v>
      </c>
      <c r="G13" s="39">
        <f>G10</f>
        <v>5374656.5800000001</v>
      </c>
      <c r="H13" s="39">
        <f>E13</f>
        <v>6163830.4400000004</v>
      </c>
      <c r="I13" s="39">
        <f>I10</f>
        <v>5374656.5800000001</v>
      </c>
      <c r="J13" s="39">
        <f>J10</f>
        <v>5374656.5800000001</v>
      </c>
      <c r="K13" s="39"/>
      <c r="L13" s="39"/>
      <c r="M13" s="39"/>
    </row>
    <row r="14" spans="1:15" s="24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5">
      <c r="A15" s="19"/>
      <c r="B15" s="2" t="s">
        <v>67</v>
      </c>
      <c r="C15" s="19"/>
      <c r="E15" s="33" t="s">
        <v>149</v>
      </c>
    </row>
    <row r="16" spans="1:15">
      <c r="E16" s="33" t="s">
        <v>6</v>
      </c>
      <c r="F16" s="33" t="s">
        <v>7</v>
      </c>
    </row>
  </sheetData>
  <mergeCells count="18">
    <mergeCell ref="J6:J8"/>
    <mergeCell ref="K6:K8"/>
    <mergeCell ref="B1:M1"/>
    <mergeCell ref="B3:B8"/>
    <mergeCell ref="C3:C8"/>
    <mergeCell ref="D3:D8"/>
    <mergeCell ref="E3:M3"/>
    <mergeCell ref="E4:G5"/>
    <mergeCell ref="H4:M4"/>
    <mergeCell ref="H5:J5"/>
    <mergeCell ref="K5:M5"/>
    <mergeCell ref="E6:E8"/>
    <mergeCell ref="L6:L8"/>
    <mergeCell ref="M6:M8"/>
    <mergeCell ref="F6:F8"/>
    <mergeCell ref="G6:G8"/>
    <mergeCell ref="H6:H8"/>
    <mergeCell ref="I6:I8"/>
  </mergeCells>
  <hyperlinks>
    <hyperlink ref="H5" r:id="rId1"/>
    <hyperlink ref="K5" r:id="rId2"/>
  </hyperlinks>
  <pageMargins left="0.31496062992125984" right="0.31496062992125984" top="0.74803149606299213" bottom="0.74803149606299213" header="0.31496062992125984" footer="0.31496062992125984"/>
  <pageSetup paperSize="9" scale="70" orientation="landscape" r:id="rId3"/>
  <colBreaks count="1" manualBreakCount="1">
    <brk id="13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D13"/>
  <sheetViews>
    <sheetView workbookViewId="0">
      <selection activeCell="B3" sqref="B3:D3"/>
    </sheetView>
  </sheetViews>
  <sheetFormatPr defaultRowHeight="15"/>
  <cols>
    <col min="1" max="1" width="3" customWidth="1"/>
    <col min="2" max="2" width="41.42578125" customWidth="1"/>
    <col min="4" max="4" width="30" customWidth="1"/>
  </cols>
  <sheetData>
    <row r="1" spans="2:4">
      <c r="B1" s="130" t="s">
        <v>111</v>
      </c>
      <c r="C1" s="130"/>
      <c r="D1" s="130"/>
    </row>
    <row r="2" spans="2:4">
      <c r="B2" s="127" t="s">
        <v>167</v>
      </c>
      <c r="C2" s="127"/>
      <c r="D2" s="127"/>
    </row>
    <row r="3" spans="2:4">
      <c r="B3" s="127" t="s">
        <v>112</v>
      </c>
      <c r="C3" s="127"/>
      <c r="D3" s="127"/>
    </row>
    <row r="4" spans="2:4">
      <c r="B4" s="17"/>
    </row>
    <row r="5" spans="2:4" ht="45">
      <c r="B5" s="23" t="s">
        <v>3</v>
      </c>
      <c r="C5" s="23" t="s">
        <v>15</v>
      </c>
      <c r="D5" s="23" t="s">
        <v>113</v>
      </c>
    </row>
    <row r="6" spans="2:4">
      <c r="B6" s="23">
        <v>1</v>
      </c>
      <c r="C6" s="23">
        <v>2</v>
      </c>
      <c r="D6" s="23">
        <v>3</v>
      </c>
    </row>
    <row r="7" spans="2:4">
      <c r="B7" s="23" t="s">
        <v>54</v>
      </c>
      <c r="C7" s="27" t="s">
        <v>114</v>
      </c>
      <c r="D7" s="23">
        <v>0</v>
      </c>
    </row>
    <row r="8" spans="2:4">
      <c r="B8" s="23" t="s">
        <v>55</v>
      </c>
      <c r="C8" s="27" t="s">
        <v>115</v>
      </c>
      <c r="D8" s="23">
        <v>0</v>
      </c>
    </row>
    <row r="9" spans="2:4">
      <c r="B9" s="23" t="s">
        <v>116</v>
      </c>
      <c r="C9" s="27" t="s">
        <v>117</v>
      </c>
      <c r="D9" s="23">
        <v>0</v>
      </c>
    </row>
    <row r="10" spans="2:4">
      <c r="B10" s="23" t="s">
        <v>118</v>
      </c>
      <c r="C10" s="27" t="s">
        <v>119</v>
      </c>
      <c r="D10" s="23">
        <v>0</v>
      </c>
    </row>
    <row r="11" spans="2:4" hidden="1">
      <c r="B11" s="18" t="s">
        <v>120</v>
      </c>
      <c r="C11" s="19" t="s">
        <v>121</v>
      </c>
      <c r="D11" s="19"/>
    </row>
    <row r="12" spans="2:4" hidden="1">
      <c r="C12" t="s">
        <v>122</v>
      </c>
    </row>
    <row r="13" spans="2:4" hidden="1"/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G14" sqref="G14"/>
    </sheetView>
  </sheetViews>
  <sheetFormatPr defaultRowHeight="15"/>
  <cols>
    <col min="1" max="1" width="4.42578125" customWidth="1"/>
    <col min="2" max="2" width="40.7109375" customWidth="1"/>
    <col min="4" max="4" width="36.140625" customWidth="1"/>
  </cols>
  <sheetData>
    <row r="1" spans="1:5">
      <c r="A1" s="15"/>
      <c r="B1" s="131" t="s">
        <v>123</v>
      </c>
      <c r="C1" s="131"/>
      <c r="D1" s="131"/>
    </row>
    <row r="2" spans="1:5">
      <c r="A2" s="15"/>
      <c r="B2" s="25"/>
      <c r="C2" s="15"/>
      <c r="D2" s="15"/>
    </row>
    <row r="3" spans="1:5" ht="30">
      <c r="A3" s="15"/>
      <c r="B3" s="23" t="s">
        <v>3</v>
      </c>
      <c r="C3" s="23" t="s">
        <v>15</v>
      </c>
      <c r="D3" s="23" t="s">
        <v>163</v>
      </c>
    </row>
    <row r="4" spans="1:5">
      <c r="A4" s="15"/>
      <c r="B4" s="23">
        <v>1</v>
      </c>
      <c r="C4" s="23">
        <v>2</v>
      </c>
      <c r="D4" s="23">
        <v>3</v>
      </c>
    </row>
    <row r="5" spans="1:5">
      <c r="A5" s="15"/>
      <c r="B5" s="26" t="s">
        <v>124</v>
      </c>
      <c r="C5" s="27" t="s">
        <v>114</v>
      </c>
      <c r="D5" s="23">
        <v>0</v>
      </c>
    </row>
    <row r="6" spans="1:5" ht="60">
      <c r="A6" s="15"/>
      <c r="B6" s="28" t="s">
        <v>125</v>
      </c>
      <c r="C6" s="27" t="s">
        <v>115</v>
      </c>
      <c r="D6" s="23">
        <v>0</v>
      </c>
    </row>
    <row r="7" spans="1:5" ht="30">
      <c r="A7" s="15"/>
      <c r="B7" s="26" t="s">
        <v>126</v>
      </c>
      <c r="C7" s="27" t="s">
        <v>117</v>
      </c>
      <c r="D7" s="23">
        <v>0</v>
      </c>
    </row>
    <row r="8" spans="1:5">
      <c r="B8" s="20"/>
      <c r="C8" s="2"/>
      <c r="D8" s="20"/>
    </row>
    <row r="9" spans="1:5">
      <c r="B9" s="20"/>
      <c r="C9" s="2"/>
      <c r="D9" s="20"/>
    </row>
    <row r="10" spans="1:5">
      <c r="D10" s="15"/>
    </row>
    <row r="11" spans="1:5">
      <c r="B11" s="21" t="s">
        <v>136</v>
      </c>
      <c r="D11" s="15" t="s">
        <v>144</v>
      </c>
      <c r="E11" s="22"/>
    </row>
    <row r="12" spans="1:5">
      <c r="B12" s="21" t="s">
        <v>127</v>
      </c>
      <c r="D12" s="15"/>
    </row>
    <row r="13" spans="1:5">
      <c r="B13" s="21"/>
      <c r="D13" s="15"/>
    </row>
    <row r="14" spans="1:5">
      <c r="B14" s="21" t="s">
        <v>137</v>
      </c>
      <c r="D14" s="15"/>
    </row>
    <row r="15" spans="1:5">
      <c r="B15" s="21" t="s">
        <v>128</v>
      </c>
      <c r="D15" s="15"/>
      <c r="E15" s="21"/>
    </row>
    <row r="16" spans="1:5">
      <c r="B16" s="21" t="s">
        <v>129</v>
      </c>
      <c r="D16" s="15"/>
    </row>
    <row r="17" spans="2:4">
      <c r="B17" s="21"/>
      <c r="D17" s="15"/>
    </row>
    <row r="18" spans="2:4">
      <c r="B18" s="21" t="s">
        <v>138</v>
      </c>
      <c r="C18" s="21"/>
      <c r="D18" s="15"/>
    </row>
    <row r="19" spans="2:4">
      <c r="B19" s="21" t="s">
        <v>129</v>
      </c>
      <c r="D19" s="15"/>
    </row>
    <row r="20" spans="2:4">
      <c r="B20" s="21"/>
      <c r="D20" s="15"/>
    </row>
    <row r="21" spans="2:4">
      <c r="B21" s="21" t="s">
        <v>130</v>
      </c>
      <c r="D21" s="15" t="s">
        <v>144</v>
      </c>
    </row>
    <row r="22" spans="2:4">
      <c r="B22" s="21" t="s">
        <v>127</v>
      </c>
      <c r="D22" s="15"/>
    </row>
  </sheetData>
  <mergeCells count="1">
    <mergeCell ref="B1:D1"/>
  </mergeCells>
  <hyperlinks>
    <hyperlink ref="B6" r:id="rId1"/>
  </hyperlinks>
  <pageMargins left="0.39370078740157483" right="0.39370078740157483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</vt:lpstr>
      <vt:lpstr>сведения </vt:lpstr>
      <vt:lpstr>раздел 1 </vt:lpstr>
      <vt:lpstr>раздел 2 2019</vt:lpstr>
      <vt:lpstr>раздел 2.1</vt:lpstr>
      <vt:lpstr>раздел 3</vt:lpstr>
      <vt:lpstr>раздел 4</vt:lpstr>
      <vt:lpstr>'раздел 1 '!Область_печати</vt:lpstr>
      <vt:lpstr>'раздел 2 2019'!Область_печати</vt:lpstr>
      <vt:lpstr>'раздел 2.1'!Область_печати</vt:lpstr>
      <vt:lpstr>'сведения 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Николаевна</dc:creator>
  <cp:lastModifiedBy>user</cp:lastModifiedBy>
  <cp:lastPrinted>2018-01-17T04:11:34Z</cp:lastPrinted>
  <dcterms:created xsi:type="dcterms:W3CDTF">2017-04-10T01:01:19Z</dcterms:created>
  <dcterms:modified xsi:type="dcterms:W3CDTF">2019-02-04T03:24:37Z</dcterms:modified>
</cp:coreProperties>
</file>